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5450" windowHeight="9795" activeTab="3"/>
  </bookViews>
  <sheets>
    <sheet name="Prihodi" sheetId="2" r:id="rId1"/>
    <sheet name="Rashodi" sheetId="1" r:id="rId2"/>
    <sheet name="Rezultat" sheetId="4" r:id="rId3"/>
    <sheet name="Obrazloženje" sheetId="5" r:id="rId4"/>
  </sheets>
  <calcPr calcId="145621"/>
</workbook>
</file>

<file path=xl/calcChain.xml><?xml version="1.0" encoding="utf-8"?>
<calcChain xmlns="http://schemas.openxmlformats.org/spreadsheetml/2006/main">
  <c r="J8" i="2" l="1"/>
  <c r="J51" i="1"/>
  <c r="J36" i="1"/>
  <c r="J27" i="1"/>
  <c r="J22" i="1"/>
  <c r="J40" i="1"/>
  <c r="J34" i="1"/>
  <c r="J30" i="1"/>
  <c r="J28" i="1"/>
  <c r="J23" i="1"/>
  <c r="J21" i="1"/>
  <c r="J24" i="1"/>
  <c r="J46" i="1"/>
  <c r="J47" i="1"/>
  <c r="J19" i="1"/>
  <c r="J18" i="1"/>
  <c r="I70" i="1"/>
  <c r="H70" i="1"/>
  <c r="J39" i="1"/>
  <c r="I80" i="1"/>
  <c r="J82" i="1"/>
  <c r="H9" i="1"/>
  <c r="I9" i="1"/>
  <c r="J42" i="1"/>
  <c r="J38" i="1"/>
  <c r="I83" i="1"/>
  <c r="I90" i="1" s="1"/>
  <c r="J85" i="1"/>
  <c r="J84" i="1"/>
  <c r="J80" i="1"/>
  <c r="J78" i="1"/>
  <c r="J77" i="1"/>
  <c r="J75" i="1"/>
  <c r="J70" i="1" s="1"/>
  <c r="J45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44" i="1"/>
  <c r="J11" i="1"/>
  <c r="J12" i="1"/>
  <c r="J13" i="1"/>
  <c r="J14" i="1"/>
  <c r="J15" i="1"/>
  <c r="J16" i="1"/>
  <c r="J17" i="1"/>
  <c r="J20" i="1"/>
  <c r="J25" i="1"/>
  <c r="J26" i="1"/>
  <c r="J29" i="1"/>
  <c r="J31" i="1"/>
  <c r="J32" i="1"/>
  <c r="J33" i="1"/>
  <c r="J35" i="1"/>
  <c r="J37" i="1"/>
  <c r="J41" i="1"/>
  <c r="J10" i="1"/>
  <c r="J16" i="2"/>
  <c r="J13" i="2"/>
  <c r="J14" i="2"/>
  <c r="J12" i="2"/>
  <c r="J10" i="2"/>
  <c r="B16" i="4"/>
  <c r="C8" i="4"/>
  <c r="B8" i="4"/>
  <c r="J83" i="1" l="1"/>
  <c r="J90" i="1" s="1"/>
  <c r="D14" i="4" s="1"/>
  <c r="J9" i="1"/>
  <c r="B18" i="4"/>
  <c r="J43" i="1" l="1"/>
  <c r="I43" i="1"/>
  <c r="H43" i="1"/>
  <c r="J87" i="1"/>
  <c r="D7" i="4" s="1"/>
  <c r="J76" i="1"/>
  <c r="J91" i="1" s="1"/>
  <c r="D15" i="4" s="1"/>
  <c r="I76" i="1"/>
  <c r="I91" i="1" s="1"/>
  <c r="H76" i="1"/>
  <c r="H91" i="1" s="1"/>
  <c r="J11" i="2"/>
  <c r="C14" i="4" s="1"/>
  <c r="E14" i="4" s="1"/>
  <c r="I11" i="2"/>
  <c r="H11" i="2"/>
  <c r="H83" i="1"/>
  <c r="H90" i="1" s="1"/>
  <c r="I87" i="1"/>
  <c r="H80" i="1"/>
  <c r="H87" i="1" s="1"/>
  <c r="I89" i="1"/>
  <c r="J89" i="1"/>
  <c r="D13" i="4" s="1"/>
  <c r="E13" i="4" s="1"/>
  <c r="H89" i="1"/>
  <c r="I7" i="2"/>
  <c r="J7" i="2"/>
  <c r="C12" i="4" s="1"/>
  <c r="I9" i="2"/>
  <c r="J9" i="2"/>
  <c r="C13" i="4" s="1"/>
  <c r="I15" i="2"/>
  <c r="J15" i="2"/>
  <c r="C15" i="4" s="1"/>
  <c r="H15" i="2"/>
  <c r="H9" i="2"/>
  <c r="H7" i="2"/>
  <c r="E15" i="4" l="1"/>
  <c r="C16" i="4"/>
  <c r="C18" i="4" s="1"/>
  <c r="E7" i="4"/>
  <c r="E8" i="4" s="1"/>
  <c r="D8" i="4"/>
  <c r="J8" i="1"/>
  <c r="I8" i="1"/>
  <c r="H8" i="1"/>
  <c r="I79" i="1"/>
  <c r="J79" i="1"/>
  <c r="H79" i="1"/>
  <c r="H6" i="2"/>
  <c r="I6" i="2"/>
  <c r="J6" i="2"/>
  <c r="H7" i="1" l="1"/>
  <c r="H6" i="1" s="1"/>
  <c r="J7" i="1"/>
  <c r="J6" i="1" s="1"/>
  <c r="I7" i="1"/>
  <c r="I6" i="1" s="1"/>
  <c r="J88" i="1"/>
  <c r="H88" i="1"/>
  <c r="H92" i="1" s="1"/>
  <c r="I88" i="1"/>
  <c r="I92" i="1" s="1"/>
  <c r="J92" i="1" l="1"/>
  <c r="D12" i="4"/>
  <c r="D16" i="4" l="1"/>
  <c r="D18" i="4" s="1"/>
  <c r="E12" i="4"/>
  <c r="E16" i="4" s="1"/>
  <c r="E18" i="4" s="1"/>
</calcChain>
</file>

<file path=xl/sharedStrings.xml><?xml version="1.0" encoding="utf-8"?>
<sst xmlns="http://schemas.openxmlformats.org/spreadsheetml/2006/main" count="229" uniqueCount="132">
  <si>
    <t>PUČKO OTVORENO UČILIŠTE KRIŽEVCI</t>
  </si>
  <si>
    <t>Program</t>
  </si>
  <si>
    <t>KULTURNO-OBRAZOVNA DJELATNOST - PUČKO OTVORENO UČILIŠTE KRIŽEVCI</t>
  </si>
  <si>
    <t>Aktivnost</t>
  </si>
  <si>
    <t>301101 REDOVNI RAD PUČKOG OTVORENOG UČILIŠTA KRIŽEVCI</t>
  </si>
  <si>
    <t>Izvor sredstava</t>
  </si>
  <si>
    <t>11 - OPĆI PRIHODI I PRIMICI</t>
  </si>
  <si>
    <t>31111</t>
  </si>
  <si>
    <t>Plaće za zaposlene</t>
  </si>
  <si>
    <t>31213</t>
  </si>
  <si>
    <t>Darovi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</si>
  <si>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</si>
  <si>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</si>
  <si>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</si>
  <si>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</si>
  <si>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</si>
  <si>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</si>
  <si>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31321</t>
  </si>
  <si>
    <t>Doprinosi za obvezno zdravstveno osiguranje</t>
  </si>
  <si>
    <t>31322</t>
  </si>
  <si>
    <t>Doprinos za obvezno zdravstveno osiguranje zaštite zdravlja na radu</t>
  </si>
  <si>
    <t>31332</t>
  </si>
  <si>
    <t>Doprinosi za obvezno osiguranje u slučaju nezaposlenosti</t>
  </si>
  <si>
    <t>32121</t>
  </si>
  <si>
    <t>Naknade za prijevoz na posao i s posla</t>
  </si>
  <si>
    <t>32214</t>
  </si>
  <si>
    <t>Materijal i sredstva za čišćenje i održavanje</t>
  </si>
  <si>
    <t>32231</t>
  </si>
  <si>
    <t>Električna energija</t>
  </si>
  <si>
    <t>32233</t>
  </si>
  <si>
    <t>Plin</t>
  </si>
  <si>
    <t>32322</t>
  </si>
  <si>
    <t>Usluge tekućeg i investicijskog održavanja postrojenja i opreme</t>
  </si>
  <si>
    <t>32341</t>
  </si>
  <si>
    <t>Opskrba vodom</t>
  </si>
  <si>
    <t>32342</t>
  </si>
  <si>
    <t>Iznošenje i odvoz smeća</t>
  </si>
  <si>
    <t>32344</t>
  </si>
  <si>
    <t>Dimnjačarske i ekološke usluge</t>
  </si>
  <si>
    <t>32372</t>
  </si>
  <si>
    <t>Ugovori o djelu</t>
  </si>
  <si>
    <t>32399</t>
  </si>
  <si>
    <t>Ostale nespomenute usluge</t>
  </si>
  <si>
    <t>32922</t>
  </si>
  <si>
    <t>Premije osiguranja ostale imovine</t>
  </si>
  <si>
    <t>21 - VLASTITI PRIHODI - PUČKO OTVORENO UČILIŠTE KRIŽEVCI</t>
  </si>
  <si>
    <t>32211</t>
  </si>
  <si>
    <t>Uredski materijal</t>
  </si>
  <si>
    <t>32311</t>
  </si>
  <si>
    <t>Usluge telefona, telefaksa</t>
  </si>
  <si>
    <t>32313</t>
  </si>
  <si>
    <t>Poštarina (pisma, tiskanice i sl.)</t>
  </si>
  <si>
    <t>Autorski honorari</t>
  </si>
  <si>
    <t>32382</t>
  </si>
  <si>
    <t>Usluge razvoja software-a</t>
  </si>
  <si>
    <t>32999</t>
  </si>
  <si>
    <t>Ostali nespomenuti rashodi poslovanja</t>
  </si>
  <si>
    <t>34311</t>
  </si>
  <si>
    <t>Usluge banaka</t>
  </si>
  <si>
    <t>61 - PRIHODI OD PRODAJE IMOVINE - PUČKO OTVORENO UČILIŠTE KRIŽEVCI</t>
  </si>
  <si>
    <t>32321</t>
  </si>
  <si>
    <t>Usluge tekućeg i investicijskog održavanja građevinskih objekata</t>
  </si>
  <si>
    <t>31 - PRIHODI PO POSEBNIM PROPISIMA - PUČKO OTVORENO UČILIŠTE KRIŽEVCI</t>
  </si>
  <si>
    <t>42 - PRIHODI IZ DRUGIH PRORAČUNA TE OSTALIH SUBJEKATA UNUTAR OPĆEG PRORAČUNA - PUČKO OTVORENO UČILIŠTE KRIŽEVCI</t>
  </si>
  <si>
    <t>301109 OPREMANJE VELIKE DVORANE HRVATSKOG DOMA</t>
  </si>
  <si>
    <t>KONTO</t>
  </si>
  <si>
    <t>______________________</t>
  </si>
  <si>
    <t>Odgovorna osoba:</t>
  </si>
  <si>
    <t>M.P.</t>
  </si>
  <si>
    <t>Nataša Bogdanović</t>
  </si>
  <si>
    <t>Melita Habdija</t>
  </si>
  <si>
    <t>Prihodi od pruženih usluga</t>
  </si>
  <si>
    <t>Sufinanciranje cijene usluge, participacije i slično</t>
  </si>
  <si>
    <t>Tekuće pomoći iz državnog proračuna proračunskim
korisnicima proračuna JLP(R)S</t>
  </si>
  <si>
    <t>Tekuće pomoći proračunskim korisnicima iz proračuna JLP(R)S
koji im nije nadležan</t>
  </si>
  <si>
    <t>Kapitalne pomoći iz državnog proračuna proračunskim
korisnicima proračuna JLP(R)S</t>
  </si>
  <si>
    <t>Stambeni objekti za zaposlene</t>
  </si>
  <si>
    <t>UKUPNO</t>
  </si>
  <si>
    <t>NAPOMENA</t>
  </si>
  <si>
    <t>Prihodi</t>
  </si>
  <si>
    <t>Rashodi</t>
  </si>
  <si>
    <t>31 Prihodi po posebnim propisima</t>
  </si>
  <si>
    <t>42 Prihodi iz drugih proračuna</t>
  </si>
  <si>
    <t>Ukupno</t>
  </si>
  <si>
    <t>OBRAZLOŽENJE</t>
  </si>
  <si>
    <t>PRIHODI</t>
  </si>
  <si>
    <t>RASHODI</t>
  </si>
  <si>
    <t>Prihod od školarina i iznajmljivanja prostora</t>
  </si>
  <si>
    <t>Ulaznice za kazališ.prestave</t>
  </si>
  <si>
    <t>Pomoći MK za uređenje Velike dvorane HD</t>
  </si>
  <si>
    <t>Pomoći Županije za uređenje Velike dvorane HD</t>
  </si>
  <si>
    <t>Pomoći MK za nabavu ozvučenja u Velikoj dvorani HD</t>
  </si>
  <si>
    <t>Prihod od otkupa stana Z.Homen</t>
  </si>
  <si>
    <t>Oprema</t>
  </si>
  <si>
    <t>Usluge platnog prometa</t>
  </si>
  <si>
    <t>61 Prihodi od prodaje imovine</t>
  </si>
  <si>
    <t>21 Vlastiti prihodi</t>
  </si>
  <si>
    <t>Izvor 21</t>
  </si>
  <si>
    <t>Izvor 31</t>
  </si>
  <si>
    <t>Izvor 42</t>
  </si>
  <si>
    <t>Izvor 61</t>
  </si>
  <si>
    <t>Izvor 11</t>
  </si>
  <si>
    <t>Računovođa</t>
  </si>
  <si>
    <t>Naknada za prijevoz na službenom putu</t>
  </si>
  <si>
    <t>Seminari,savjetovanja, simpoziji</t>
  </si>
  <si>
    <t>Naknada za korištenje priv.automobila u služ.svrhe</t>
  </si>
  <si>
    <t>Literatura</t>
  </si>
  <si>
    <t>Elektronski mediji</t>
  </si>
  <si>
    <t>Reprezentacija</t>
  </si>
  <si>
    <t>Javnobilježničke pristojbe</t>
  </si>
  <si>
    <t>Dnevnice na službenom putuD</t>
  </si>
  <si>
    <t>Izmjene i dopune financijskog plana za 2018. godinu</t>
  </si>
  <si>
    <t>Obrazloženje izmjena i dopuna plana prihoda</t>
  </si>
  <si>
    <t>Obrazloženje izmjena i dopuna plana rashoda</t>
  </si>
  <si>
    <t xml:space="preserve"> </t>
  </si>
  <si>
    <t>REZULTAT</t>
  </si>
  <si>
    <t>Sredstva Grada</t>
  </si>
  <si>
    <t>Rezultat</t>
  </si>
  <si>
    <t>11 Opći prihodi i primici</t>
  </si>
  <si>
    <t>Odgovorna osoba</t>
  </si>
  <si>
    <t>Preneseni rezultat 2017.</t>
  </si>
  <si>
    <t>2018. NOVI PLAN</t>
  </si>
  <si>
    <t>Prihodi 
(671)</t>
  </si>
  <si>
    <t>PLAN</t>
  </si>
  <si>
    <t>REBALANS</t>
  </si>
  <si>
    <t>NOVI PLAN</t>
  </si>
  <si>
    <t>Bojanje Velike dvorane</t>
  </si>
  <si>
    <t>Ozvučenje Velike dvorane</t>
  </si>
  <si>
    <t>Dnevnice na službenom putu</t>
  </si>
  <si>
    <t>Ostali materijal za redovnu djelatnost</t>
  </si>
  <si>
    <t>Izvor 21- vlstiti prihod- smanjili smo zbog malog interesa polaznika.
Izvor 31- prihod po posebnim propisima - također smo smanjili primjereno ostavrenju.
Izvor 42- pomoći - iznos je smanjn prema stvarno do sada potpisanom ugovoru sa MK.
Ukupno prihodi se smanjuju za -33.500,00 kn i sada iznose 162.200,00 kn.</t>
  </si>
  <si>
    <r>
      <t xml:space="preserve">Redovna djelatnost: 
</t>
    </r>
    <r>
      <rPr>
        <b/>
        <sz val="10.5"/>
        <rFont val="Calibri"/>
        <family val="2"/>
        <charset val="238"/>
        <scheme val="minor"/>
      </rPr>
      <t>izvor 11-opći prihodi i primici</t>
    </r>
    <r>
      <rPr>
        <sz val="10.5"/>
        <rFont val="Calibri"/>
        <family val="2"/>
        <charset val="238"/>
        <scheme val="minor"/>
      </rPr>
      <t xml:space="preserve">- rashodi su povećani za 32.000,00 kn.
 I to 15.000,00 kn za materijalne troškove navedene u Zaključku Gradonačelnika od 06.02.2018.
Daljnjih 17.000,00 kn povećano je za financiranje materijalnih troškova redovnog poslovanja do pokretanja novog ciklusa obrazovanja odraslih i ostavrenja vlastitih prihoda .                                                                                                                              </t>
    </r>
    <r>
      <rPr>
        <b/>
        <sz val="10.5"/>
        <rFont val="Calibri"/>
        <family val="2"/>
        <charset val="238"/>
        <scheme val="minor"/>
      </rPr>
      <t>izvor 21- vlastiti prihodi-</t>
    </r>
    <r>
      <rPr>
        <sz val="10.5"/>
        <rFont val="Calibri"/>
        <family val="2"/>
        <charset val="238"/>
        <scheme val="minor"/>
      </rPr>
      <t xml:space="preserve"> rashodi su smanjeni, jer su zbog nemogučnosti ostvarivanja vlastiti prihoda  mat.troškovi odobreni od Grada, prihod od obrazovanja odraslih očekujemo na jesen.
</t>
    </r>
    <r>
      <rPr>
        <b/>
        <sz val="10.5"/>
        <rFont val="Calibri"/>
        <family val="2"/>
        <charset val="238"/>
        <scheme val="minor"/>
      </rPr>
      <t xml:space="preserve">izvor 31- prihodi po posebnim propisima- </t>
    </r>
    <r>
      <rPr>
        <sz val="10.5"/>
        <rFont val="Calibri"/>
        <family val="2"/>
        <charset val="238"/>
        <scheme val="minor"/>
      </rPr>
      <t>rashod iz tog izvora prilagođen je ostvarenom prihodu i prenesenom višku iz 2017..
i</t>
    </r>
    <r>
      <rPr>
        <b/>
        <sz val="10.5"/>
        <rFont val="Calibri"/>
        <family val="2"/>
        <charset val="238"/>
        <scheme val="minor"/>
      </rPr>
      <t>zvor 61- prihod od prodaje imovine</t>
    </r>
    <r>
      <rPr>
        <sz val="10.5"/>
        <rFont val="Calibri"/>
        <family val="2"/>
        <charset val="238"/>
        <scheme val="minor"/>
      </rPr>
      <t xml:space="preserve">- rashodi su povećani jer je ostao višak iz tih prihoda iz 2017.pa ga namjeravamo utrošiti za sitnije popravke na zgradi Hrvatskog doma.
Opremanje velike dvorane Hrvatskog doma:
</t>
    </r>
    <r>
      <rPr>
        <b/>
        <sz val="10.5"/>
        <rFont val="Calibri"/>
        <family val="2"/>
        <charset val="238"/>
        <scheme val="minor"/>
      </rPr>
      <t>izvor 42- pomoći- i</t>
    </r>
    <r>
      <rPr>
        <sz val="10.5"/>
        <rFont val="Calibri"/>
        <family val="2"/>
        <charset val="238"/>
        <scheme val="minor"/>
      </rPr>
      <t xml:space="preserve"> te rashode za opremu i održavanje velike dvorane HD prilagodili smo potpisamon ugovoru sa MK. Ukupno ulaganje iznosi 140.000,00 kn, od toga 100.000,00 kn osigurava MK, a ostatak Grad( 40.000,00 kn ,izvor 11), a prema Zaključku Gradonačelnika od 23.02.2018 i prema dogovoru .  Nabavlja se novo ozvučenje za veliku dvoranu i krečenje velike dvorane Hrvatskog doma.
U prijedlog financijskog plana uvrstili smo i preneseni višak iz 2017. u ukupnom iznosu od 4.900,00 kn.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</si>
</sst>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rgb="FF7030A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127">
    <xf numFmtId="0" fontId="0" fillId="0" borderId="0" xfId="0"/>
    <xf numFmtId="0" fontId="3" fillId="0" borderId="0" xfId="0" applyFont="1" applyFill="1" applyAlignment="1">
      <alignment vertical="center" readingOrder="1"/>
    </xf>
    <xf numFmtId="0" fontId="3" fillId="0" borderId="1" xfId="1" applyNumberFormat="1" applyFont="1" applyFill="1" applyBorder="1" applyAlignment="1">
      <alignment horizontal="left" vertical="center" wrapText="1" readingOrder="1"/>
    </xf>
    <xf numFmtId="0" fontId="4" fillId="2" borderId="1" xfId="1" applyNumberFormat="1" applyFont="1" applyFill="1" applyBorder="1" applyAlignment="1">
      <alignment horizontal="left" vertical="center" wrapText="1" readingOrder="1"/>
    </xf>
    <xf numFmtId="0" fontId="4" fillId="2" borderId="1" xfId="1" applyNumberFormat="1" applyFont="1" applyFill="1" applyBorder="1" applyAlignment="1">
      <alignment horizontal="left" vertical="center" wrapText="1" readingOrder="1"/>
    </xf>
    <xf numFmtId="0" fontId="4" fillId="3" borderId="1" xfId="1" applyNumberFormat="1" applyFont="1" applyFill="1" applyBorder="1" applyAlignment="1">
      <alignment horizontal="left" vertical="center" wrapText="1" readingOrder="1"/>
    </xf>
    <xf numFmtId="0" fontId="4" fillId="4" borderId="1" xfId="1" applyNumberFormat="1" applyFont="1" applyFill="1" applyBorder="1" applyAlignment="1">
      <alignment horizontal="left" vertical="center" wrapText="1" readingOrder="1"/>
    </xf>
    <xf numFmtId="4" fontId="3" fillId="0" borderId="0" xfId="0" applyNumberFormat="1" applyFont="1" applyFill="1" applyAlignment="1">
      <alignment vertical="center" readingOrder="1"/>
    </xf>
    <xf numFmtId="4" fontId="5" fillId="0" borderId="1" xfId="0" applyNumberFormat="1" applyFont="1" applyFill="1" applyBorder="1" applyAlignment="1">
      <alignment horizontal="center" vertical="center" readingOrder="1"/>
    </xf>
    <xf numFmtId="4" fontId="4" fillId="4" borderId="1" xfId="1" applyNumberFormat="1" applyFont="1" applyFill="1" applyBorder="1" applyAlignment="1">
      <alignment horizontal="right" vertical="center" readingOrder="1"/>
    </xf>
    <xf numFmtId="4" fontId="4" fillId="3" borderId="1" xfId="1" applyNumberFormat="1" applyFont="1" applyFill="1" applyBorder="1" applyAlignment="1">
      <alignment horizontal="right" vertical="center" readingOrder="1"/>
    </xf>
    <xf numFmtId="4" fontId="4" fillId="2" borderId="1" xfId="1" applyNumberFormat="1" applyFont="1" applyFill="1" applyBorder="1" applyAlignment="1">
      <alignment horizontal="right" vertical="center" readingOrder="1"/>
    </xf>
    <xf numFmtId="4" fontId="3" fillId="0" borderId="1" xfId="1" applyNumberFormat="1" applyFont="1" applyFill="1" applyBorder="1" applyAlignment="1">
      <alignment horizontal="right" vertical="center" readingOrder="1"/>
    </xf>
    <xf numFmtId="4" fontId="3" fillId="0" borderId="1" xfId="0" applyNumberFormat="1" applyFont="1" applyFill="1" applyBorder="1" applyAlignment="1">
      <alignment vertical="center" readingOrder="1"/>
    </xf>
    <xf numFmtId="4" fontId="4" fillId="4" borderId="1" xfId="1" applyNumberFormat="1" applyFont="1" applyFill="1" applyBorder="1" applyAlignment="1">
      <alignment vertical="center" readingOrder="1"/>
    </xf>
    <xf numFmtId="4" fontId="4" fillId="3" borderId="1" xfId="1" applyNumberFormat="1" applyFont="1" applyFill="1" applyBorder="1" applyAlignment="1">
      <alignment vertical="center" readingOrder="1"/>
    </xf>
    <xf numFmtId="4" fontId="4" fillId="2" borderId="1" xfId="0" applyNumberFormat="1" applyFont="1" applyFill="1" applyBorder="1" applyAlignment="1">
      <alignment vertical="center" readingOrder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/>
    <xf numFmtId="0" fontId="3" fillId="0" borderId="0" xfId="0" applyFont="1" applyAlignment="1"/>
    <xf numFmtId="4" fontId="3" fillId="0" borderId="0" xfId="0" applyNumberFormat="1" applyFont="1" applyAlignment="1"/>
    <xf numFmtId="4" fontId="4" fillId="5" borderId="1" xfId="0" applyNumberFormat="1" applyFont="1" applyFill="1" applyBorder="1" applyAlignment="1">
      <alignment horizontal="center" vertical="center" readingOrder="1"/>
    </xf>
    <xf numFmtId="4" fontId="4" fillId="5" borderId="1" xfId="0" applyNumberFormat="1" applyFont="1" applyFill="1" applyBorder="1" applyAlignment="1">
      <alignment horizontal="right" vertical="center" readingOrder="1"/>
    </xf>
    <xf numFmtId="0" fontId="3" fillId="0" borderId="0" xfId="0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left" vertical="center" wrapText="1" readingOrder="1"/>
    </xf>
    <xf numFmtId="4" fontId="3" fillId="0" borderId="1" xfId="0" applyNumberFormat="1" applyFont="1" applyFill="1" applyBorder="1" applyAlignment="1">
      <alignment vertical="center" wrapText="1" readingOrder="1"/>
    </xf>
    <xf numFmtId="0" fontId="3" fillId="0" borderId="0" xfId="0" applyFont="1" applyFill="1" applyAlignment="1">
      <alignment vertical="center" wrapText="1" readingOrder="1"/>
    </xf>
    <xf numFmtId="4" fontId="8" fillId="0" borderId="1" xfId="0" applyNumberFormat="1" applyFont="1" applyFill="1" applyBorder="1" applyAlignment="1">
      <alignment horizontal="center" vertical="center" wrapText="1" readingOrder="1"/>
    </xf>
    <xf numFmtId="0" fontId="4" fillId="2" borderId="1" xfId="1" applyNumberFormat="1" applyFont="1" applyFill="1" applyBorder="1" applyAlignment="1">
      <alignment horizontal="left" vertical="center" wrapText="1" readingOrder="1"/>
    </xf>
    <xf numFmtId="0" fontId="3" fillId="0" borderId="1" xfId="2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4" fontId="3" fillId="0" borderId="6" xfId="0" applyNumberFormat="1" applyFont="1" applyFill="1" applyBorder="1" applyAlignment="1">
      <alignment vertical="center" readingOrder="1"/>
    </xf>
    <xf numFmtId="4" fontId="3" fillId="0" borderId="7" xfId="0" applyNumberFormat="1" applyFont="1" applyFill="1" applyBorder="1" applyAlignment="1">
      <alignment vertical="center" readingOrder="1"/>
    </xf>
    <xf numFmtId="4" fontId="3" fillId="0" borderId="0" xfId="0" applyNumberFormat="1" applyFont="1" applyFill="1" applyBorder="1" applyAlignment="1">
      <alignment vertical="center" readingOrder="1"/>
    </xf>
    <xf numFmtId="4" fontId="3" fillId="0" borderId="13" xfId="0" applyNumberFormat="1" applyFont="1" applyFill="1" applyBorder="1" applyAlignment="1">
      <alignment vertical="center" readingOrder="1"/>
    </xf>
    <xf numFmtId="4" fontId="3" fillId="7" borderId="9" xfId="0" applyNumberFormat="1" applyFont="1" applyFill="1" applyBorder="1" applyAlignment="1">
      <alignment vertical="center" readingOrder="1"/>
    </xf>
    <xf numFmtId="4" fontId="3" fillId="7" borderId="10" xfId="0" applyNumberFormat="1" applyFont="1" applyFill="1" applyBorder="1" applyAlignment="1">
      <alignment vertical="center" readingOrder="1"/>
    </xf>
    <xf numFmtId="0" fontId="10" fillId="0" borderId="0" xfId="0" applyFont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4" fontId="10" fillId="0" borderId="12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  <xf numFmtId="4" fontId="10" fillId="0" borderId="12" xfId="0" applyNumberFormat="1" applyFont="1" applyBorder="1" applyAlignment="1">
      <alignment horizontal="right" vertical="center"/>
    </xf>
    <xf numFmtId="0" fontId="9" fillId="6" borderId="1" xfId="0" applyFont="1" applyFill="1" applyBorder="1" applyAlignment="1">
      <alignment horizontal="center" vertical="center" wrapText="1"/>
    </xf>
    <xf numFmtId="4" fontId="9" fillId="6" borderId="2" xfId="0" applyNumberFormat="1" applyFont="1" applyFill="1" applyBorder="1" applyAlignment="1">
      <alignment horizontal="right" vertical="center"/>
    </xf>
    <xf numFmtId="4" fontId="9" fillId="6" borderId="3" xfId="0" applyNumberFormat="1" applyFont="1" applyFill="1" applyBorder="1" applyAlignment="1">
      <alignment horizontal="right" vertical="center"/>
    </xf>
    <xf numFmtId="4" fontId="9" fillId="6" borderId="4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3" fillId="0" borderId="1" xfId="1" applyNumberFormat="1" applyFont="1" applyFill="1" applyBorder="1" applyAlignment="1">
      <alignment horizontal="left" vertical="center" wrapText="1" readingOrder="1"/>
    </xf>
    <xf numFmtId="0" fontId="3" fillId="0" borderId="1" xfId="1" applyNumberFormat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/>
    </xf>
    <xf numFmtId="0" fontId="3" fillId="0" borderId="1" xfId="1" applyNumberFormat="1" applyFont="1" applyFill="1" applyBorder="1" applyAlignment="1">
      <alignment horizontal="left" vertical="center" wrapText="1" readingOrder="1"/>
    </xf>
    <xf numFmtId="0" fontId="3" fillId="0" borderId="0" xfId="5" applyFont="1" applyFill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3" fillId="0" borderId="0" xfId="0" applyFont="1" applyBorder="1"/>
    <xf numFmtId="4" fontId="3" fillId="0" borderId="0" xfId="0" applyNumberFormat="1" applyFont="1" applyBorder="1"/>
    <xf numFmtId="0" fontId="9" fillId="2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4" fontId="10" fillId="0" borderId="13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left" vertical="center" wrapText="1"/>
    </xf>
    <xf numFmtId="4" fontId="5" fillId="5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right"/>
    </xf>
    <xf numFmtId="4" fontId="5" fillId="0" borderId="1" xfId="3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 wrapText="1" readingOrder="1"/>
    </xf>
    <xf numFmtId="4" fontId="3" fillId="0" borderId="1" xfId="0" applyNumberFormat="1" applyFont="1" applyFill="1" applyBorder="1" applyAlignment="1">
      <alignment horizontal="right" vertical="center" readingOrder="1"/>
    </xf>
    <xf numFmtId="4" fontId="3" fillId="0" borderId="1" xfId="0" applyNumberFormat="1" applyFont="1" applyFill="1" applyBorder="1" applyAlignment="1">
      <alignment horizontal="right" vertical="center" wrapText="1" readingOrder="1"/>
    </xf>
    <xf numFmtId="4" fontId="3" fillId="0" borderId="1" xfId="0" applyNumberFormat="1" applyFont="1" applyFill="1" applyBorder="1" applyAlignment="1">
      <alignment horizontal="center" vertical="center" readingOrder="1"/>
    </xf>
    <xf numFmtId="0" fontId="3" fillId="0" borderId="1" xfId="1" applyNumberFormat="1" applyFont="1" applyFill="1" applyBorder="1" applyAlignment="1">
      <alignment horizontal="left" vertical="center" wrapText="1" readingOrder="1"/>
    </xf>
    <xf numFmtId="0" fontId="4" fillId="0" borderId="1" xfId="1" applyNumberFormat="1" applyFont="1" applyFill="1" applyBorder="1" applyAlignment="1">
      <alignment horizontal="left" vertical="center" wrapText="1" readingOrder="1"/>
    </xf>
    <xf numFmtId="0" fontId="3" fillId="0" borderId="1" xfId="1" applyNumberFormat="1" applyFont="1" applyFill="1" applyBorder="1" applyAlignment="1">
      <alignment horizontal="left" vertical="center" wrapText="1" readingOrder="1"/>
    </xf>
    <xf numFmtId="0" fontId="3" fillId="0" borderId="1" xfId="1" applyNumberFormat="1" applyFont="1" applyFill="1" applyBorder="1" applyAlignment="1">
      <alignment horizontal="left" vertical="center" wrapText="1" readingOrder="1"/>
    </xf>
    <xf numFmtId="0" fontId="4" fillId="2" borderId="1" xfId="1" applyNumberFormat="1" applyFont="1" applyFill="1" applyBorder="1" applyAlignment="1">
      <alignment horizontal="left" vertical="center" wrapText="1" readingOrder="1"/>
    </xf>
    <xf numFmtId="0" fontId="3" fillId="0" borderId="1" xfId="1" applyNumberFormat="1" applyFont="1" applyFill="1" applyBorder="1" applyAlignment="1">
      <alignment horizontal="left" vertical="center" wrapText="1" readingOrder="1"/>
    </xf>
    <xf numFmtId="0" fontId="3" fillId="0" borderId="1" xfId="2" applyFont="1" applyFill="1" applyBorder="1" applyAlignment="1">
      <alignment horizontal="left" vertical="center" wrapText="1" readingOrder="1"/>
    </xf>
    <xf numFmtId="0" fontId="2" fillId="0" borderId="0" xfId="1" applyNumberFormat="1" applyFont="1" applyFill="1" applyAlignment="1">
      <alignment horizontal="center" vertical="center" wrapText="1" readingOrder="1"/>
    </xf>
    <xf numFmtId="0" fontId="2" fillId="0" borderId="0" xfId="2" applyFont="1" applyFill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readingOrder="1"/>
    </xf>
    <xf numFmtId="0" fontId="4" fillId="5" borderId="2" xfId="0" applyFont="1" applyFill="1" applyBorder="1" applyAlignment="1">
      <alignment horizontal="center" vertical="center" readingOrder="1"/>
    </xf>
    <xf numFmtId="0" fontId="4" fillId="5" borderId="3" xfId="0" applyFont="1" applyFill="1" applyBorder="1" applyAlignment="1">
      <alignment horizontal="center" vertical="center" readingOrder="1"/>
    </xf>
    <xf numFmtId="0" fontId="4" fillId="5" borderId="4" xfId="0" applyFont="1" applyFill="1" applyBorder="1" applyAlignment="1">
      <alignment horizontal="center" vertical="center" readingOrder="1"/>
    </xf>
    <xf numFmtId="0" fontId="3" fillId="0" borderId="2" xfId="1" applyNumberFormat="1" applyFont="1" applyFill="1" applyBorder="1" applyAlignment="1">
      <alignment horizontal="left" vertical="center" wrapText="1" readingOrder="1"/>
    </xf>
    <xf numFmtId="0" fontId="3" fillId="0" borderId="3" xfId="1" applyNumberFormat="1" applyFont="1" applyFill="1" applyBorder="1" applyAlignment="1">
      <alignment horizontal="left" vertical="center" wrapText="1" readingOrder="1"/>
    </xf>
    <xf numFmtId="0" fontId="3" fillId="0" borderId="4" xfId="1" applyNumberFormat="1" applyFont="1" applyFill="1" applyBorder="1" applyAlignment="1">
      <alignment horizontal="left" vertical="center" wrapText="1" readingOrder="1"/>
    </xf>
    <xf numFmtId="0" fontId="7" fillId="0" borderId="0" xfId="2" applyFont="1" applyFill="1" applyAlignment="1">
      <alignment horizontal="center" vertical="center" wrapText="1" readingOrder="1"/>
    </xf>
    <xf numFmtId="0" fontId="3" fillId="0" borderId="9" xfId="0" applyFont="1" applyFill="1" applyBorder="1" applyAlignment="1">
      <alignment horizontal="center" vertical="center" readingOrder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4" borderId="1" xfId="1" applyNumberFormat="1" applyFont="1" applyFill="1" applyBorder="1" applyAlignment="1">
      <alignment horizontal="left" vertical="center" wrapText="1" readingOrder="1"/>
    </xf>
    <xf numFmtId="0" fontId="4" fillId="3" borderId="1" xfId="1" applyNumberFormat="1" applyFont="1" applyFill="1" applyBorder="1" applyAlignment="1">
      <alignment horizontal="left" vertical="center" wrapText="1" readingOrder="1"/>
    </xf>
    <xf numFmtId="0" fontId="3" fillId="0" borderId="12" xfId="0" applyFont="1" applyFill="1" applyBorder="1" applyAlignment="1">
      <alignment horizontal="left" vertical="center" readingOrder="1"/>
    </xf>
    <xf numFmtId="0" fontId="3" fillId="0" borderId="0" xfId="0" applyFont="1" applyFill="1" applyBorder="1" applyAlignment="1">
      <alignment horizontal="left" vertical="center" readingOrder="1"/>
    </xf>
    <xf numFmtId="0" fontId="3" fillId="7" borderId="8" xfId="0" applyFont="1" applyFill="1" applyBorder="1" applyAlignment="1">
      <alignment horizontal="center" vertical="center" readingOrder="1"/>
    </xf>
    <xf numFmtId="0" fontId="3" fillId="7" borderId="9" xfId="0" applyFont="1" applyFill="1" applyBorder="1" applyAlignment="1">
      <alignment horizontal="center" vertical="center" readingOrder="1"/>
    </xf>
    <xf numFmtId="0" fontId="3" fillId="0" borderId="5" xfId="0" applyFont="1" applyFill="1" applyBorder="1" applyAlignment="1">
      <alignment horizontal="left" vertical="center" readingOrder="1"/>
    </xf>
    <xf numFmtId="0" fontId="3" fillId="0" borderId="6" xfId="0" applyFont="1" applyFill="1" applyBorder="1" applyAlignment="1">
      <alignment horizontal="left" vertical="center" readingOrder="1"/>
    </xf>
    <xf numFmtId="0" fontId="9" fillId="6" borderId="5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8" xfId="0" applyFont="1" applyBorder="1"/>
    <xf numFmtId="0" fontId="9" fillId="6" borderId="6" xfId="0" applyFont="1" applyFill="1" applyBorder="1" applyAlignment="1">
      <alignment horizontal="center" vertical="center"/>
    </xf>
    <xf numFmtId="0" fontId="10" fillId="0" borderId="6" xfId="0" applyFont="1" applyBorder="1"/>
    <xf numFmtId="0" fontId="10" fillId="0" borderId="7" xfId="0" applyFont="1" applyBorder="1"/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0" fontId="2" fillId="0" borderId="0" xfId="4" applyFont="1" applyFill="1" applyAlignment="1">
      <alignment horizontal="center" vertical="top" wrapText="1" readingOrder="1"/>
    </xf>
    <xf numFmtId="0" fontId="7" fillId="0" borderId="0" xfId="4" applyFont="1" applyFill="1" applyAlignment="1">
      <alignment horizontal="center" vertical="top" wrapText="1" readingOrder="1"/>
    </xf>
    <xf numFmtId="0" fontId="4" fillId="2" borderId="1" xfId="0" applyFont="1" applyFill="1" applyBorder="1" applyAlignment="1">
      <alignment horizontal="left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vertical="center" wrapText="1"/>
    </xf>
  </cellXfs>
  <cellStyles count="6">
    <cellStyle name="Comma" xfId="1" builtinId="3"/>
    <cellStyle name="Comma 2" xfId="2"/>
    <cellStyle name="Comma 2 2" xfId="4"/>
    <cellStyle name="Normal" xfId="0" builtinId="0"/>
    <cellStyle name="Normal 2" xfId="3"/>
    <cellStyle name="Normal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I9" sqref="I9"/>
    </sheetView>
  </sheetViews>
  <sheetFormatPr defaultColWidth="9.140625" defaultRowHeight="14.25" x14ac:dyDescent="0.25"/>
  <cols>
    <col min="1" max="1" width="15.85546875" style="1" customWidth="1"/>
    <col min="2" max="6" width="9.140625" style="1"/>
    <col min="7" max="7" width="8.140625" style="1" customWidth="1"/>
    <col min="8" max="10" width="11.7109375" style="7" customWidth="1"/>
    <col min="11" max="11" width="25.5703125" style="7" customWidth="1"/>
    <col min="12" max="16384" width="9.140625" style="1"/>
  </cols>
  <sheetData>
    <row r="1" spans="1:12" ht="20.100000000000001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2" ht="20.100000000000001" customHeight="1" x14ac:dyDescent="0.25">
      <c r="A2" s="86" t="s">
        <v>111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2" ht="20.100000000000001" customHeight="1" x14ac:dyDescent="0.25">
      <c r="A3" s="94" t="s">
        <v>85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2" ht="20.100000000000001" customHeight="1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2" ht="20.100000000000001" customHeight="1" x14ac:dyDescent="0.25">
      <c r="A5" s="87" t="s">
        <v>65</v>
      </c>
      <c r="B5" s="87"/>
      <c r="C5" s="87"/>
      <c r="D5" s="87"/>
      <c r="E5" s="87"/>
      <c r="F5" s="87"/>
      <c r="G5" s="87"/>
      <c r="H5" s="72" t="s">
        <v>123</v>
      </c>
      <c r="I5" s="72" t="s">
        <v>124</v>
      </c>
      <c r="J5" s="73" t="s">
        <v>125</v>
      </c>
      <c r="K5" s="8" t="s">
        <v>78</v>
      </c>
    </row>
    <row r="6" spans="1:12" ht="20.100000000000001" customHeight="1" x14ac:dyDescent="0.25">
      <c r="A6" s="88" t="s">
        <v>77</v>
      </c>
      <c r="B6" s="89"/>
      <c r="C6" s="89"/>
      <c r="D6" s="89"/>
      <c r="E6" s="89"/>
      <c r="F6" s="89"/>
      <c r="G6" s="90"/>
      <c r="H6" s="26">
        <f>H7+H9+H11+H15</f>
        <v>195700</v>
      </c>
      <c r="I6" s="26">
        <f>I7+I9+I11+I15</f>
        <v>-33500</v>
      </c>
      <c r="J6" s="26">
        <f>J7+J9+J11+J15</f>
        <v>162200</v>
      </c>
      <c r="K6" s="25"/>
    </row>
    <row r="7" spans="1:12" ht="20.100000000000001" customHeight="1" x14ac:dyDescent="0.25">
      <c r="A7" s="4" t="s">
        <v>5</v>
      </c>
      <c r="B7" s="82" t="s">
        <v>45</v>
      </c>
      <c r="C7" s="82"/>
      <c r="D7" s="82"/>
      <c r="E7" s="82"/>
      <c r="F7" s="82"/>
      <c r="G7" s="82"/>
      <c r="H7" s="11">
        <f>H8</f>
        <v>70000</v>
      </c>
      <c r="I7" s="11">
        <f t="shared" ref="I7:J7" si="0">I8</f>
        <v>-13500</v>
      </c>
      <c r="J7" s="11">
        <f t="shared" si="0"/>
        <v>56500</v>
      </c>
      <c r="K7" s="11"/>
    </row>
    <row r="8" spans="1:12" ht="30" customHeight="1" x14ac:dyDescent="0.25">
      <c r="A8" s="33">
        <v>6615102</v>
      </c>
      <c r="B8" s="84" t="s">
        <v>71</v>
      </c>
      <c r="C8" s="84"/>
      <c r="D8" s="84"/>
      <c r="E8" s="84"/>
      <c r="F8" s="84"/>
      <c r="G8" s="84"/>
      <c r="H8" s="12">
        <v>70000</v>
      </c>
      <c r="I8" s="12">
        <v>-13500</v>
      </c>
      <c r="J8" s="12">
        <f>H8+I8</f>
        <v>56500</v>
      </c>
      <c r="K8" s="29" t="s">
        <v>87</v>
      </c>
      <c r="L8" s="30"/>
    </row>
    <row r="9" spans="1:12" ht="30" customHeight="1" x14ac:dyDescent="0.25">
      <c r="A9" s="32" t="s">
        <v>5</v>
      </c>
      <c r="B9" s="82" t="s">
        <v>62</v>
      </c>
      <c r="C9" s="82"/>
      <c r="D9" s="82"/>
      <c r="E9" s="82"/>
      <c r="F9" s="82"/>
      <c r="G9" s="82"/>
      <c r="H9" s="11">
        <f>H10</f>
        <v>10000</v>
      </c>
      <c r="I9" s="11">
        <f t="shared" ref="I9:J9" si="1">I10</f>
        <v>-5000</v>
      </c>
      <c r="J9" s="11">
        <f t="shared" si="1"/>
        <v>5000</v>
      </c>
      <c r="K9" s="11"/>
    </row>
    <row r="10" spans="1:12" ht="20.100000000000001" customHeight="1" x14ac:dyDescent="0.25">
      <c r="A10" s="34">
        <v>6526402</v>
      </c>
      <c r="B10" s="91" t="s">
        <v>72</v>
      </c>
      <c r="C10" s="92"/>
      <c r="D10" s="92"/>
      <c r="E10" s="92"/>
      <c r="F10" s="92"/>
      <c r="G10" s="93"/>
      <c r="H10" s="12">
        <v>10000</v>
      </c>
      <c r="I10" s="12">
        <v>-5000</v>
      </c>
      <c r="J10" s="12">
        <f>H10+I10</f>
        <v>5000</v>
      </c>
      <c r="K10" s="13" t="s">
        <v>88</v>
      </c>
    </row>
    <row r="11" spans="1:12" ht="42.75" customHeight="1" x14ac:dyDescent="0.25">
      <c r="A11" s="4" t="s">
        <v>5</v>
      </c>
      <c r="B11" s="82" t="s">
        <v>63</v>
      </c>
      <c r="C11" s="82"/>
      <c r="D11" s="82"/>
      <c r="E11" s="82"/>
      <c r="F11" s="82"/>
      <c r="G11" s="82"/>
      <c r="H11" s="11">
        <f>H12+H13+H14</f>
        <v>115000</v>
      </c>
      <c r="I11" s="11">
        <f>I12+I13+I14</f>
        <v>-15000</v>
      </c>
      <c r="J11" s="11">
        <f>J12+J13+J14</f>
        <v>100000</v>
      </c>
      <c r="K11" s="11"/>
    </row>
    <row r="12" spans="1:12" ht="30" customHeight="1" x14ac:dyDescent="0.25">
      <c r="A12" s="33">
        <v>6361207</v>
      </c>
      <c r="B12" s="84" t="s">
        <v>73</v>
      </c>
      <c r="C12" s="84"/>
      <c r="D12" s="84"/>
      <c r="E12" s="84"/>
      <c r="F12" s="84"/>
      <c r="G12" s="84"/>
      <c r="H12" s="12">
        <v>30000</v>
      </c>
      <c r="I12" s="12">
        <v>30000</v>
      </c>
      <c r="J12" s="12">
        <f>H12+I12</f>
        <v>60000</v>
      </c>
      <c r="K12" s="29" t="s">
        <v>89</v>
      </c>
      <c r="L12" s="30"/>
    </row>
    <row r="13" spans="1:12" ht="30" customHeight="1" x14ac:dyDescent="0.25">
      <c r="A13" s="33">
        <v>6361307</v>
      </c>
      <c r="B13" s="84" t="s">
        <v>74</v>
      </c>
      <c r="C13" s="84"/>
      <c r="D13" s="84"/>
      <c r="E13" s="84"/>
      <c r="F13" s="84"/>
      <c r="G13" s="84"/>
      <c r="H13" s="12">
        <v>5000</v>
      </c>
      <c r="I13" s="12">
        <v>-5000</v>
      </c>
      <c r="J13" s="12">
        <f t="shared" ref="J13:J14" si="2">H13+I13</f>
        <v>0</v>
      </c>
      <c r="K13" s="29" t="s">
        <v>90</v>
      </c>
    </row>
    <row r="14" spans="1:12" ht="30" customHeight="1" x14ac:dyDescent="0.25">
      <c r="A14" s="33">
        <v>6362202</v>
      </c>
      <c r="B14" s="84" t="s">
        <v>75</v>
      </c>
      <c r="C14" s="84"/>
      <c r="D14" s="84"/>
      <c r="E14" s="84"/>
      <c r="F14" s="84"/>
      <c r="G14" s="84"/>
      <c r="H14" s="12">
        <v>80000</v>
      </c>
      <c r="I14" s="12">
        <v>-40000</v>
      </c>
      <c r="J14" s="12">
        <f t="shared" si="2"/>
        <v>40000</v>
      </c>
      <c r="K14" s="29" t="s">
        <v>91</v>
      </c>
    </row>
    <row r="15" spans="1:12" ht="30" customHeight="1" x14ac:dyDescent="0.25">
      <c r="A15" s="4" t="s">
        <v>5</v>
      </c>
      <c r="B15" s="82" t="s">
        <v>59</v>
      </c>
      <c r="C15" s="82"/>
      <c r="D15" s="82"/>
      <c r="E15" s="82"/>
      <c r="F15" s="82"/>
      <c r="G15" s="82"/>
      <c r="H15" s="11">
        <f>H16</f>
        <v>700</v>
      </c>
      <c r="I15" s="11">
        <f t="shared" ref="I15:J15" si="3">I16</f>
        <v>0</v>
      </c>
      <c r="J15" s="11">
        <f t="shared" si="3"/>
        <v>700</v>
      </c>
      <c r="K15" s="11"/>
    </row>
    <row r="16" spans="1:12" ht="20.100000000000001" customHeight="1" x14ac:dyDescent="0.25">
      <c r="A16" s="34">
        <v>7211101</v>
      </c>
      <c r="B16" s="83" t="s">
        <v>76</v>
      </c>
      <c r="C16" s="83"/>
      <c r="D16" s="83"/>
      <c r="E16" s="83"/>
      <c r="F16" s="83"/>
      <c r="G16" s="83"/>
      <c r="H16" s="12">
        <v>700</v>
      </c>
      <c r="I16" s="12"/>
      <c r="J16" s="12">
        <f>H16+I16</f>
        <v>700</v>
      </c>
      <c r="K16" s="13" t="s">
        <v>92</v>
      </c>
    </row>
    <row r="18" spans="1:11" ht="22.5" customHeight="1" x14ac:dyDescent="0.25">
      <c r="A18" s="21"/>
      <c r="B18" s="96" t="s">
        <v>102</v>
      </c>
      <c r="C18" s="96"/>
      <c r="D18" s="96"/>
      <c r="E18" s="96" t="s">
        <v>69</v>
      </c>
      <c r="F18" s="96"/>
      <c r="G18" s="96"/>
      <c r="H18" s="97" t="s">
        <v>66</v>
      </c>
      <c r="I18" s="97"/>
      <c r="J18" s="97"/>
      <c r="K18" s="97"/>
    </row>
    <row r="19" spans="1:11" x14ac:dyDescent="0.25">
      <c r="A19" s="21"/>
      <c r="B19" s="23"/>
      <c r="C19" s="23"/>
      <c r="D19" s="23"/>
      <c r="E19" s="23"/>
      <c r="F19" s="23"/>
      <c r="G19" s="23"/>
      <c r="H19" s="24"/>
      <c r="I19" s="24"/>
      <c r="J19" s="24"/>
      <c r="K19" s="24"/>
    </row>
    <row r="20" spans="1:11" ht="18.75" customHeight="1" x14ac:dyDescent="0.25">
      <c r="A20" s="21"/>
      <c r="B20" s="96" t="s">
        <v>67</v>
      </c>
      <c r="C20" s="96"/>
      <c r="D20" s="96"/>
      <c r="E20" s="96" t="s">
        <v>70</v>
      </c>
      <c r="F20" s="96"/>
      <c r="G20" s="96"/>
      <c r="H20" s="97" t="s">
        <v>66</v>
      </c>
      <c r="I20" s="97"/>
      <c r="J20" s="97"/>
      <c r="K20" s="97"/>
    </row>
    <row r="21" spans="1:11" ht="6.75" customHeight="1" x14ac:dyDescent="0.25">
      <c r="A21" s="21"/>
      <c r="B21" s="19"/>
      <c r="C21" s="19"/>
      <c r="D21" s="19"/>
      <c r="E21" s="19"/>
      <c r="F21" s="19"/>
      <c r="G21" s="19"/>
      <c r="H21" s="20"/>
      <c r="I21" s="20"/>
      <c r="J21" s="20"/>
      <c r="K21" s="20"/>
    </row>
    <row r="22" spans="1:11" x14ac:dyDescent="0.25">
      <c r="A22" s="21"/>
      <c r="B22" s="19"/>
      <c r="C22" s="19"/>
      <c r="D22" s="19"/>
      <c r="E22" s="19"/>
      <c r="F22" s="19"/>
      <c r="G22" s="19"/>
      <c r="H22" s="20"/>
      <c r="I22" s="20"/>
      <c r="J22" s="20"/>
      <c r="K22" s="20"/>
    </row>
    <row r="23" spans="1:11" x14ac:dyDescent="0.25">
      <c r="A23" s="21"/>
      <c r="B23" s="19"/>
      <c r="C23" s="19"/>
      <c r="D23" s="19"/>
      <c r="E23" s="21" t="s">
        <v>68</v>
      </c>
      <c r="F23" s="19"/>
      <c r="G23" s="19"/>
      <c r="H23" s="20"/>
      <c r="I23" s="20"/>
      <c r="J23" s="20"/>
      <c r="K23" s="20"/>
    </row>
    <row r="24" spans="1:11" x14ac:dyDescent="0.25">
      <c r="A24" s="21"/>
      <c r="B24" s="19"/>
      <c r="C24" s="19"/>
      <c r="D24" s="19"/>
      <c r="E24" s="19"/>
      <c r="F24" s="19"/>
      <c r="G24" s="19"/>
      <c r="H24" s="20"/>
      <c r="I24" s="20"/>
      <c r="J24" s="20"/>
      <c r="K24" s="20"/>
    </row>
  </sheetData>
  <mergeCells count="22">
    <mergeCell ref="B18:D18"/>
    <mergeCell ref="E18:G18"/>
    <mergeCell ref="H18:K18"/>
    <mergeCell ref="B20:D20"/>
    <mergeCell ref="E20:G20"/>
    <mergeCell ref="H20:K20"/>
    <mergeCell ref="B15:G15"/>
    <mergeCell ref="B16:G16"/>
    <mergeCell ref="B11:G11"/>
    <mergeCell ref="B12:G12"/>
    <mergeCell ref="A1:K1"/>
    <mergeCell ref="A2:K2"/>
    <mergeCell ref="A5:G5"/>
    <mergeCell ref="B13:G13"/>
    <mergeCell ref="B14:G14"/>
    <mergeCell ref="A6:G6"/>
    <mergeCell ref="B7:G7"/>
    <mergeCell ref="B8:G8"/>
    <mergeCell ref="B9:G9"/>
    <mergeCell ref="B10:G10"/>
    <mergeCell ref="A3:K3"/>
    <mergeCell ref="A4:K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A70" workbookViewId="0">
      <selection activeCell="J102" sqref="J102"/>
    </sheetView>
  </sheetViews>
  <sheetFormatPr defaultColWidth="9.140625" defaultRowHeight="20.100000000000001" customHeight="1" x14ac:dyDescent="0.25"/>
  <cols>
    <col min="1" max="1" width="15.42578125" style="1" customWidth="1"/>
    <col min="2" max="6" width="9.140625" style="1"/>
    <col min="7" max="7" width="7.5703125" style="1" customWidth="1"/>
    <col min="8" max="10" width="11.7109375" style="7" customWidth="1"/>
    <col min="11" max="11" width="26.5703125" style="7" customWidth="1"/>
    <col min="12" max="16384" width="9.140625" style="1"/>
  </cols>
  <sheetData>
    <row r="1" spans="1:11" ht="20.100000000000001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20.100000000000001" customHeight="1" x14ac:dyDescent="0.25">
      <c r="A2" s="86" t="s">
        <v>111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1" ht="20.100000000000001" customHeight="1" x14ac:dyDescent="0.25">
      <c r="A3" s="94" t="s">
        <v>86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0.100000000000001" customHeight="1" x14ac:dyDescent="0.2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</row>
    <row r="5" spans="1:11" ht="20.100000000000001" customHeight="1" x14ac:dyDescent="0.25">
      <c r="A5" s="87" t="s">
        <v>65</v>
      </c>
      <c r="B5" s="87"/>
      <c r="C5" s="87"/>
      <c r="D5" s="87"/>
      <c r="E5" s="87"/>
      <c r="F5" s="87"/>
      <c r="G5" s="87"/>
      <c r="H5" s="72" t="s">
        <v>123</v>
      </c>
      <c r="I5" s="72" t="s">
        <v>124</v>
      </c>
      <c r="J5" s="73" t="s">
        <v>125</v>
      </c>
      <c r="K5" s="8" t="s">
        <v>78</v>
      </c>
    </row>
    <row r="6" spans="1:11" ht="20.100000000000001" customHeight="1" x14ac:dyDescent="0.25">
      <c r="A6" s="88" t="s">
        <v>77</v>
      </c>
      <c r="B6" s="89"/>
      <c r="C6" s="89"/>
      <c r="D6" s="89"/>
      <c r="E6" s="89"/>
      <c r="F6" s="89"/>
      <c r="G6" s="90"/>
      <c r="H6" s="26">
        <f>H7</f>
        <v>518700</v>
      </c>
      <c r="I6" s="26">
        <f t="shared" ref="I6:J6" si="0">I7</f>
        <v>40400</v>
      </c>
      <c r="J6" s="26">
        <f t="shared" si="0"/>
        <v>559100</v>
      </c>
      <c r="K6" s="26"/>
    </row>
    <row r="7" spans="1:11" ht="35.1" customHeight="1" x14ac:dyDescent="0.25">
      <c r="A7" s="6" t="s">
        <v>1</v>
      </c>
      <c r="B7" s="98" t="s">
        <v>2</v>
      </c>
      <c r="C7" s="98"/>
      <c r="D7" s="98"/>
      <c r="E7" s="98"/>
      <c r="F7" s="98"/>
      <c r="G7" s="98"/>
      <c r="H7" s="9">
        <f>H8+H79</f>
        <v>518700</v>
      </c>
      <c r="I7" s="9">
        <f>I8+I79</f>
        <v>40400</v>
      </c>
      <c r="J7" s="9">
        <f>J8+J79</f>
        <v>559100</v>
      </c>
      <c r="K7" s="14"/>
    </row>
    <row r="8" spans="1:11" ht="20.100000000000001" customHeight="1" x14ac:dyDescent="0.25">
      <c r="A8" s="5" t="s">
        <v>3</v>
      </c>
      <c r="B8" s="99" t="s">
        <v>4</v>
      </c>
      <c r="C8" s="99"/>
      <c r="D8" s="99"/>
      <c r="E8" s="99"/>
      <c r="F8" s="99"/>
      <c r="G8" s="99"/>
      <c r="H8" s="10">
        <f>H9+H43+H70+H76</f>
        <v>400700</v>
      </c>
      <c r="I8" s="10">
        <f>I9+I43+I70+I76</f>
        <v>18400</v>
      </c>
      <c r="J8" s="10">
        <f>J9+J43+J70+J76</f>
        <v>419100</v>
      </c>
      <c r="K8" s="15"/>
    </row>
    <row r="9" spans="1:11" ht="20.100000000000001" customHeight="1" x14ac:dyDescent="0.25">
      <c r="A9" s="3" t="s">
        <v>5</v>
      </c>
      <c r="B9" s="82" t="s">
        <v>6</v>
      </c>
      <c r="C9" s="82"/>
      <c r="D9" s="82"/>
      <c r="E9" s="82"/>
      <c r="F9" s="82"/>
      <c r="G9" s="82"/>
      <c r="H9" s="11">
        <f>SUM(H10:H42)</f>
        <v>320000</v>
      </c>
      <c r="I9" s="11">
        <f>SUM(I10:I42)</f>
        <v>32000</v>
      </c>
      <c r="J9" s="11">
        <f>SUM(J10:J42)</f>
        <v>352000</v>
      </c>
      <c r="K9" s="11"/>
    </row>
    <row r="10" spans="1:11" ht="20.100000000000001" customHeight="1" x14ac:dyDescent="0.25">
      <c r="A10" s="2" t="s">
        <v>7</v>
      </c>
      <c r="B10" s="83" t="s">
        <v>8</v>
      </c>
      <c r="C10" s="83"/>
      <c r="D10" s="83"/>
      <c r="E10" s="83"/>
      <c r="F10" s="83"/>
      <c r="G10" s="83"/>
      <c r="H10" s="12">
        <v>242000</v>
      </c>
      <c r="I10" s="12"/>
      <c r="J10" s="12">
        <f>H10+I10</f>
        <v>242000</v>
      </c>
      <c r="K10" s="75"/>
    </row>
    <row r="11" spans="1:11" ht="20.100000000000001" customHeight="1" x14ac:dyDescent="0.25">
      <c r="A11" s="2" t="s">
        <v>9</v>
      </c>
      <c r="B11" s="83" t="s">
        <v>10</v>
      </c>
      <c r="C11" s="83"/>
      <c r="D11" s="83"/>
      <c r="E11" s="83"/>
      <c r="F11" s="83"/>
      <c r="G11" s="83"/>
      <c r="H11" s="12">
        <v>1200</v>
      </c>
      <c r="I11" s="12"/>
      <c r="J11" s="12">
        <f t="shared" ref="J11:J42" si="1">H11+I11</f>
        <v>1200</v>
      </c>
      <c r="K11" s="75"/>
    </row>
    <row r="12" spans="1:11" ht="20.100000000000001" customHeight="1" x14ac:dyDescent="0.25">
      <c r="A12" s="2" t="s">
        <v>11</v>
      </c>
      <c r="B12" s="83" t="s">
        <v>12</v>
      </c>
      <c r="C12" s="83"/>
      <c r="D12" s="83"/>
      <c r="E12" s="83"/>
      <c r="F12" s="83"/>
      <c r="G12" s="83"/>
      <c r="H12" s="12">
        <v>0</v>
      </c>
      <c r="I12" s="12"/>
      <c r="J12" s="12">
        <f t="shared" si="1"/>
        <v>0</v>
      </c>
      <c r="K12" s="75"/>
    </row>
    <row r="13" spans="1:11" ht="20.100000000000001" customHeight="1" x14ac:dyDescent="0.25">
      <c r="A13" s="2" t="s">
        <v>13</v>
      </c>
      <c r="B13" s="83" t="s">
        <v>14</v>
      </c>
      <c r="C13" s="83"/>
      <c r="D13" s="83"/>
      <c r="E13" s="83"/>
      <c r="F13" s="83"/>
      <c r="G13" s="83"/>
      <c r="H13" s="12">
        <v>4500</v>
      </c>
      <c r="I13" s="12"/>
      <c r="J13" s="12">
        <f t="shared" si="1"/>
        <v>4500</v>
      </c>
      <c r="K13" s="75"/>
    </row>
    <row r="14" spans="1:11" ht="20.100000000000001" customHeight="1" x14ac:dyDescent="0.25">
      <c r="A14" s="2" t="s">
        <v>15</v>
      </c>
      <c r="B14" s="83" t="s">
        <v>16</v>
      </c>
      <c r="C14" s="83"/>
      <c r="D14" s="83"/>
      <c r="E14" s="83"/>
      <c r="F14" s="83"/>
      <c r="G14" s="83"/>
      <c r="H14" s="12">
        <v>4200</v>
      </c>
      <c r="I14" s="12">
        <v>600</v>
      </c>
      <c r="J14" s="12">
        <f t="shared" si="1"/>
        <v>4800</v>
      </c>
      <c r="K14" s="75"/>
    </row>
    <row r="15" spans="1:11" ht="20.100000000000001" customHeight="1" x14ac:dyDescent="0.25">
      <c r="A15" s="2" t="s">
        <v>17</v>
      </c>
      <c r="B15" s="83" t="s">
        <v>18</v>
      </c>
      <c r="C15" s="83"/>
      <c r="D15" s="83"/>
      <c r="E15" s="83"/>
      <c r="F15" s="83"/>
      <c r="G15" s="83"/>
      <c r="H15" s="12">
        <v>36300</v>
      </c>
      <c r="I15" s="12"/>
      <c r="J15" s="12">
        <f t="shared" si="1"/>
        <v>36300</v>
      </c>
      <c r="K15" s="75"/>
    </row>
    <row r="16" spans="1:11" ht="20.100000000000001" customHeight="1" x14ac:dyDescent="0.25">
      <c r="A16" s="2" t="s">
        <v>19</v>
      </c>
      <c r="B16" s="83" t="s">
        <v>20</v>
      </c>
      <c r="C16" s="83"/>
      <c r="D16" s="83"/>
      <c r="E16" s="83"/>
      <c r="F16" s="83"/>
      <c r="G16" s="83"/>
      <c r="H16" s="12">
        <v>1200</v>
      </c>
      <c r="I16" s="12"/>
      <c r="J16" s="12">
        <f t="shared" si="1"/>
        <v>1200</v>
      </c>
      <c r="K16" s="75"/>
    </row>
    <row r="17" spans="1:13" ht="20.100000000000001" customHeight="1" x14ac:dyDescent="0.25">
      <c r="A17" s="2" t="s">
        <v>21</v>
      </c>
      <c r="B17" s="83" t="s">
        <v>22</v>
      </c>
      <c r="C17" s="83"/>
      <c r="D17" s="83"/>
      <c r="E17" s="83"/>
      <c r="F17" s="83"/>
      <c r="G17" s="83"/>
      <c r="H17" s="12">
        <v>4200</v>
      </c>
      <c r="I17" s="12"/>
      <c r="J17" s="12">
        <f t="shared" si="1"/>
        <v>4200</v>
      </c>
      <c r="K17" s="75"/>
    </row>
    <row r="18" spans="1:13" ht="20.100000000000001" customHeight="1" x14ac:dyDescent="0.25">
      <c r="A18" s="80">
        <v>32111</v>
      </c>
      <c r="B18" s="91" t="s">
        <v>128</v>
      </c>
      <c r="C18" s="92"/>
      <c r="D18" s="92"/>
      <c r="E18" s="92"/>
      <c r="F18" s="92"/>
      <c r="G18" s="93"/>
      <c r="H18" s="12">
        <v>0</v>
      </c>
      <c r="I18" s="12"/>
      <c r="J18" s="12">
        <f>H18+I18</f>
        <v>0</v>
      </c>
      <c r="K18" s="13"/>
    </row>
    <row r="19" spans="1:13" ht="20.100000000000001" customHeight="1" x14ac:dyDescent="0.25">
      <c r="A19" s="80">
        <v>32115</v>
      </c>
      <c r="B19" s="91" t="s">
        <v>103</v>
      </c>
      <c r="C19" s="92"/>
      <c r="D19" s="92"/>
      <c r="E19" s="92"/>
      <c r="F19" s="92"/>
      <c r="G19" s="93"/>
      <c r="H19" s="12">
        <v>0</v>
      </c>
      <c r="I19" s="12"/>
      <c r="J19" s="12">
        <f t="shared" ref="J19" si="2">H19+I19</f>
        <v>0</v>
      </c>
      <c r="K19" s="13"/>
    </row>
    <row r="20" spans="1:13" ht="20.100000000000001" customHeight="1" x14ac:dyDescent="0.25">
      <c r="A20" s="2" t="s">
        <v>23</v>
      </c>
      <c r="B20" s="83" t="s">
        <v>24</v>
      </c>
      <c r="C20" s="83"/>
      <c r="D20" s="83"/>
      <c r="E20" s="83"/>
      <c r="F20" s="83"/>
      <c r="G20" s="83"/>
      <c r="H20" s="12">
        <v>6200</v>
      </c>
      <c r="I20" s="12"/>
      <c r="J20" s="12">
        <f t="shared" si="1"/>
        <v>6200</v>
      </c>
      <c r="K20" s="75"/>
    </row>
    <row r="21" spans="1:13" ht="20.100000000000001" customHeight="1" x14ac:dyDescent="0.25">
      <c r="A21" s="80">
        <v>32141</v>
      </c>
      <c r="B21" s="91" t="s">
        <v>105</v>
      </c>
      <c r="C21" s="92"/>
      <c r="D21" s="92"/>
      <c r="E21" s="92"/>
      <c r="F21" s="92"/>
      <c r="G21" s="93"/>
      <c r="H21" s="12">
        <v>0</v>
      </c>
      <c r="I21" s="12"/>
      <c r="J21" s="12">
        <f t="shared" si="1"/>
        <v>0</v>
      </c>
      <c r="K21" s="13"/>
    </row>
    <row r="22" spans="1:13" ht="20.100000000000001" customHeight="1" x14ac:dyDescent="0.25">
      <c r="A22" s="80">
        <v>32211</v>
      </c>
      <c r="B22" s="91" t="s">
        <v>47</v>
      </c>
      <c r="C22" s="92"/>
      <c r="D22" s="92"/>
      <c r="E22" s="92"/>
      <c r="F22" s="92"/>
      <c r="G22" s="93"/>
      <c r="H22" s="12">
        <v>0</v>
      </c>
      <c r="I22" s="12">
        <v>700</v>
      </c>
      <c r="J22" s="12">
        <f t="shared" si="1"/>
        <v>700</v>
      </c>
      <c r="K22" s="75"/>
    </row>
    <row r="23" spans="1:13" ht="25.5" customHeight="1" x14ac:dyDescent="0.25">
      <c r="A23" s="80">
        <v>32212</v>
      </c>
      <c r="B23" s="91" t="s">
        <v>106</v>
      </c>
      <c r="C23" s="92"/>
      <c r="D23" s="92"/>
      <c r="E23" s="92"/>
      <c r="F23" s="92"/>
      <c r="G23" s="93"/>
      <c r="H23" s="12">
        <v>0</v>
      </c>
      <c r="I23" s="12"/>
      <c r="J23" s="12">
        <f t="shared" ref="J23" si="3">H23+I23</f>
        <v>0</v>
      </c>
      <c r="K23" s="13"/>
      <c r="L23" s="30"/>
      <c r="M23" s="30"/>
    </row>
    <row r="24" spans="1:13" ht="20.100000000000001" customHeight="1" x14ac:dyDescent="0.25">
      <c r="A24" s="80" t="s">
        <v>25</v>
      </c>
      <c r="B24" s="91" t="s">
        <v>26</v>
      </c>
      <c r="C24" s="92"/>
      <c r="D24" s="92"/>
      <c r="E24" s="92"/>
      <c r="F24" s="92"/>
      <c r="G24" s="93"/>
      <c r="H24" s="12">
        <v>200</v>
      </c>
      <c r="I24" s="12">
        <v>1900</v>
      </c>
      <c r="J24" s="12">
        <f t="shared" si="1"/>
        <v>2100</v>
      </c>
      <c r="K24" s="75"/>
    </row>
    <row r="25" spans="1:13" ht="20.100000000000001" customHeight="1" x14ac:dyDescent="0.25">
      <c r="A25" s="2" t="s">
        <v>27</v>
      </c>
      <c r="B25" s="83" t="s">
        <v>28</v>
      </c>
      <c r="C25" s="83"/>
      <c r="D25" s="83"/>
      <c r="E25" s="83"/>
      <c r="F25" s="83"/>
      <c r="G25" s="83"/>
      <c r="H25" s="12">
        <v>5000</v>
      </c>
      <c r="I25" s="12">
        <v>4200</v>
      </c>
      <c r="J25" s="12">
        <f t="shared" si="1"/>
        <v>9200</v>
      </c>
      <c r="K25" s="75"/>
    </row>
    <row r="26" spans="1:13" ht="20.100000000000001" customHeight="1" x14ac:dyDescent="0.25">
      <c r="A26" s="2" t="s">
        <v>29</v>
      </c>
      <c r="B26" s="83" t="s">
        <v>30</v>
      </c>
      <c r="C26" s="83"/>
      <c r="D26" s="83"/>
      <c r="E26" s="83"/>
      <c r="F26" s="83"/>
      <c r="G26" s="83"/>
      <c r="H26" s="12">
        <v>15000</v>
      </c>
      <c r="I26" s="12">
        <v>3300</v>
      </c>
      <c r="J26" s="12">
        <f t="shared" si="1"/>
        <v>18300</v>
      </c>
      <c r="K26" s="75"/>
    </row>
    <row r="27" spans="1:13" ht="20.100000000000001" customHeight="1" x14ac:dyDescent="0.25">
      <c r="A27" s="58">
        <v>32311</v>
      </c>
      <c r="B27" s="83" t="s">
        <v>49</v>
      </c>
      <c r="C27" s="83"/>
      <c r="D27" s="83"/>
      <c r="E27" s="83"/>
      <c r="F27" s="83"/>
      <c r="G27" s="83"/>
      <c r="H27" s="12">
        <v>0</v>
      </c>
      <c r="I27" s="12">
        <v>7150</v>
      </c>
      <c r="J27" s="12">
        <f t="shared" si="1"/>
        <v>7150</v>
      </c>
      <c r="K27" s="75"/>
    </row>
    <row r="28" spans="1:13" ht="20.100000000000001" customHeight="1" x14ac:dyDescent="0.25">
      <c r="A28" s="80" t="s">
        <v>50</v>
      </c>
      <c r="B28" s="83" t="s">
        <v>51</v>
      </c>
      <c r="C28" s="83"/>
      <c r="D28" s="83"/>
      <c r="E28" s="83"/>
      <c r="F28" s="83"/>
      <c r="G28" s="83"/>
      <c r="H28" s="12">
        <v>0</v>
      </c>
      <c r="I28" s="12"/>
      <c r="J28" s="12">
        <f t="shared" ref="J28" si="4">H28+I28</f>
        <v>0</v>
      </c>
      <c r="K28" s="13"/>
    </row>
    <row r="29" spans="1:13" ht="25.5" customHeight="1" x14ac:dyDescent="0.25">
      <c r="A29" s="2" t="s">
        <v>31</v>
      </c>
      <c r="B29" s="91" t="s">
        <v>32</v>
      </c>
      <c r="C29" s="92"/>
      <c r="D29" s="92"/>
      <c r="E29" s="92"/>
      <c r="F29" s="92"/>
      <c r="G29" s="93"/>
      <c r="H29" s="12">
        <v>0</v>
      </c>
      <c r="I29" s="12">
        <v>5500</v>
      </c>
      <c r="J29" s="12">
        <f t="shared" si="1"/>
        <v>5500</v>
      </c>
      <c r="K29" s="76"/>
    </row>
    <row r="30" spans="1:13" ht="20.100000000000001" customHeight="1" x14ac:dyDescent="0.25">
      <c r="A30" s="80">
        <v>32331</v>
      </c>
      <c r="B30" s="91" t="s">
        <v>107</v>
      </c>
      <c r="C30" s="92"/>
      <c r="D30" s="92"/>
      <c r="E30" s="92"/>
      <c r="F30" s="92"/>
      <c r="G30" s="93"/>
      <c r="H30" s="12">
        <v>0</v>
      </c>
      <c r="I30" s="12"/>
      <c r="J30" s="12">
        <f t="shared" si="1"/>
        <v>0</v>
      </c>
      <c r="K30" s="13"/>
    </row>
    <row r="31" spans="1:13" ht="20.100000000000001" customHeight="1" x14ac:dyDescent="0.25">
      <c r="A31" s="2" t="s">
        <v>33</v>
      </c>
      <c r="B31" s="91" t="s">
        <v>34</v>
      </c>
      <c r="C31" s="92"/>
      <c r="D31" s="92"/>
      <c r="E31" s="92"/>
      <c r="F31" s="92"/>
      <c r="G31" s="93"/>
      <c r="H31" s="12">
        <v>0</v>
      </c>
      <c r="I31" s="12">
        <v>1000</v>
      </c>
      <c r="J31" s="12">
        <f t="shared" si="1"/>
        <v>1000</v>
      </c>
      <c r="K31" s="75"/>
    </row>
    <row r="32" spans="1:13" ht="20.100000000000001" customHeight="1" x14ac:dyDescent="0.25">
      <c r="A32" s="2" t="s">
        <v>35</v>
      </c>
      <c r="B32" s="91" t="s">
        <v>36</v>
      </c>
      <c r="C32" s="92"/>
      <c r="D32" s="92"/>
      <c r="E32" s="92"/>
      <c r="F32" s="92"/>
      <c r="G32" s="93"/>
      <c r="H32" s="12">
        <v>0</v>
      </c>
      <c r="I32" s="12">
        <v>500</v>
      </c>
      <c r="J32" s="12">
        <f t="shared" si="1"/>
        <v>500</v>
      </c>
      <c r="K32" s="75"/>
    </row>
    <row r="33" spans="1:11" ht="20.100000000000001" customHeight="1" x14ac:dyDescent="0.25">
      <c r="A33" s="2" t="s">
        <v>37</v>
      </c>
      <c r="B33" s="91" t="s">
        <v>38</v>
      </c>
      <c r="C33" s="92"/>
      <c r="D33" s="92"/>
      <c r="E33" s="92"/>
      <c r="F33" s="92"/>
      <c r="G33" s="93"/>
      <c r="H33" s="12">
        <v>0</v>
      </c>
      <c r="I33" s="12">
        <v>400</v>
      </c>
      <c r="J33" s="12">
        <f t="shared" si="1"/>
        <v>400</v>
      </c>
      <c r="K33" s="75"/>
    </row>
    <row r="34" spans="1:11" ht="20.100000000000001" customHeight="1" x14ac:dyDescent="0.25">
      <c r="A34" s="80">
        <v>32371</v>
      </c>
      <c r="B34" s="91" t="s">
        <v>52</v>
      </c>
      <c r="C34" s="92"/>
      <c r="D34" s="92"/>
      <c r="E34" s="92"/>
      <c r="F34" s="92"/>
      <c r="G34" s="93"/>
      <c r="H34" s="12">
        <v>0</v>
      </c>
      <c r="I34" s="12"/>
      <c r="J34" s="12">
        <f t="shared" si="1"/>
        <v>0</v>
      </c>
      <c r="K34" s="13"/>
    </row>
    <row r="35" spans="1:11" ht="20.100000000000001" customHeight="1" x14ac:dyDescent="0.25">
      <c r="A35" s="2" t="s">
        <v>39</v>
      </c>
      <c r="B35" s="91" t="s">
        <v>40</v>
      </c>
      <c r="C35" s="92"/>
      <c r="D35" s="92"/>
      <c r="E35" s="92"/>
      <c r="F35" s="92"/>
      <c r="G35" s="93"/>
      <c r="H35" s="12">
        <v>0</v>
      </c>
      <c r="I35" s="12"/>
      <c r="J35" s="12">
        <f t="shared" si="1"/>
        <v>0</v>
      </c>
      <c r="K35" s="75"/>
    </row>
    <row r="36" spans="1:11" ht="20.100000000000001" customHeight="1" x14ac:dyDescent="0.25">
      <c r="A36" s="58">
        <v>32382</v>
      </c>
      <c r="B36" s="83" t="s">
        <v>54</v>
      </c>
      <c r="C36" s="83"/>
      <c r="D36" s="83"/>
      <c r="E36" s="83"/>
      <c r="F36" s="83"/>
      <c r="G36" s="83"/>
      <c r="H36" s="12">
        <v>0</v>
      </c>
      <c r="I36" s="12">
        <v>800</v>
      </c>
      <c r="J36" s="12">
        <f t="shared" si="1"/>
        <v>800</v>
      </c>
      <c r="K36" s="75"/>
    </row>
    <row r="37" spans="1:11" ht="20.100000000000001" customHeight="1" x14ac:dyDescent="0.25">
      <c r="A37" s="2" t="s">
        <v>41</v>
      </c>
      <c r="B37" s="91" t="s">
        <v>42</v>
      </c>
      <c r="C37" s="92"/>
      <c r="D37" s="92"/>
      <c r="E37" s="92"/>
      <c r="F37" s="92"/>
      <c r="G37" s="93"/>
      <c r="H37" s="12">
        <v>0</v>
      </c>
      <c r="I37" s="12">
        <v>2000</v>
      </c>
      <c r="J37" s="12">
        <f t="shared" si="1"/>
        <v>2000</v>
      </c>
      <c r="K37" s="75"/>
    </row>
    <row r="38" spans="1:11" ht="20.100000000000001" customHeight="1" x14ac:dyDescent="0.25">
      <c r="A38" s="58" t="s">
        <v>43</v>
      </c>
      <c r="B38" s="83" t="s">
        <v>44</v>
      </c>
      <c r="C38" s="83"/>
      <c r="D38" s="83"/>
      <c r="E38" s="83"/>
      <c r="F38" s="83"/>
      <c r="G38" s="83"/>
      <c r="H38" s="12">
        <v>0</v>
      </c>
      <c r="I38" s="12">
        <v>1800</v>
      </c>
      <c r="J38" s="12">
        <f t="shared" ref="J38:J40" si="5">H38+I38</f>
        <v>1800</v>
      </c>
      <c r="K38" s="75"/>
    </row>
    <row r="39" spans="1:11" ht="20.100000000000001" customHeight="1" x14ac:dyDescent="0.25">
      <c r="A39" s="58">
        <v>32931</v>
      </c>
      <c r="B39" s="91" t="s">
        <v>108</v>
      </c>
      <c r="C39" s="92"/>
      <c r="D39" s="92"/>
      <c r="E39" s="92"/>
      <c r="F39" s="92"/>
      <c r="G39" s="93"/>
      <c r="H39" s="12">
        <v>0</v>
      </c>
      <c r="I39" s="12">
        <v>500</v>
      </c>
      <c r="J39" s="12">
        <f t="shared" si="5"/>
        <v>500</v>
      </c>
      <c r="K39" s="75"/>
    </row>
    <row r="40" spans="1:11" ht="20.100000000000001" customHeight="1" x14ac:dyDescent="0.25">
      <c r="A40" s="80">
        <v>32999</v>
      </c>
      <c r="B40" s="91" t="s">
        <v>56</v>
      </c>
      <c r="C40" s="92"/>
      <c r="D40" s="92"/>
      <c r="E40" s="92"/>
      <c r="F40" s="92"/>
      <c r="G40" s="93"/>
      <c r="H40" s="12">
        <v>0</v>
      </c>
      <c r="I40" s="12"/>
      <c r="J40" s="12">
        <f t="shared" si="5"/>
        <v>0</v>
      </c>
      <c r="K40" s="13"/>
    </row>
    <row r="41" spans="1:11" ht="20.100000000000001" customHeight="1" x14ac:dyDescent="0.25">
      <c r="A41" s="2">
        <v>34311</v>
      </c>
      <c r="B41" s="83" t="s">
        <v>58</v>
      </c>
      <c r="C41" s="83"/>
      <c r="D41" s="83"/>
      <c r="E41" s="83"/>
      <c r="F41" s="83"/>
      <c r="G41" s="83"/>
      <c r="H41" s="12">
        <v>0</v>
      </c>
      <c r="I41" s="12">
        <v>1200</v>
      </c>
      <c r="J41" s="12">
        <f t="shared" si="1"/>
        <v>1200</v>
      </c>
      <c r="K41" s="75"/>
    </row>
    <row r="42" spans="1:11" ht="20.100000000000001" customHeight="1" x14ac:dyDescent="0.25">
      <c r="A42" s="58">
        <v>34312</v>
      </c>
      <c r="B42" s="91" t="s">
        <v>94</v>
      </c>
      <c r="C42" s="92"/>
      <c r="D42" s="92"/>
      <c r="E42" s="92"/>
      <c r="F42" s="92"/>
      <c r="G42" s="93"/>
      <c r="H42" s="12">
        <v>0</v>
      </c>
      <c r="I42" s="12">
        <v>450</v>
      </c>
      <c r="J42" s="12">
        <f t="shared" si="1"/>
        <v>450</v>
      </c>
      <c r="K42" s="75"/>
    </row>
    <row r="43" spans="1:11" ht="20.100000000000001" customHeight="1" x14ac:dyDescent="0.25">
      <c r="A43" s="3" t="s">
        <v>5</v>
      </c>
      <c r="B43" s="82" t="s">
        <v>45</v>
      </c>
      <c r="C43" s="82"/>
      <c r="D43" s="82"/>
      <c r="E43" s="82"/>
      <c r="F43" s="82"/>
      <c r="G43" s="82"/>
      <c r="H43" s="11">
        <f>SUM(H44:H69)</f>
        <v>70000</v>
      </c>
      <c r="I43" s="11">
        <f>SUM(I44:I69)</f>
        <v>-20000</v>
      </c>
      <c r="J43" s="11">
        <f>SUM(J44:J69)</f>
        <v>50000</v>
      </c>
      <c r="K43" s="11"/>
    </row>
    <row r="44" spans="1:11" ht="20.100000000000001" customHeight="1" x14ac:dyDescent="0.25">
      <c r="A44" s="55">
        <v>32111</v>
      </c>
      <c r="B44" s="91" t="s">
        <v>110</v>
      </c>
      <c r="C44" s="92"/>
      <c r="D44" s="92"/>
      <c r="E44" s="92"/>
      <c r="F44" s="92"/>
      <c r="G44" s="93"/>
      <c r="H44" s="12">
        <v>200</v>
      </c>
      <c r="I44" s="12">
        <v>100</v>
      </c>
      <c r="J44" s="12">
        <f>H44+I44</f>
        <v>300</v>
      </c>
      <c r="K44" s="13"/>
    </row>
    <row r="45" spans="1:11" ht="20.100000000000001" customHeight="1" x14ac:dyDescent="0.25">
      <c r="A45" s="55">
        <v>32115</v>
      </c>
      <c r="B45" s="91" t="s">
        <v>103</v>
      </c>
      <c r="C45" s="92"/>
      <c r="D45" s="92"/>
      <c r="E45" s="92"/>
      <c r="F45" s="92"/>
      <c r="G45" s="93"/>
      <c r="H45" s="12">
        <v>200</v>
      </c>
      <c r="I45" s="12">
        <v>-200</v>
      </c>
      <c r="J45" s="12">
        <f t="shared" ref="J45:J69" si="6">H45+I45</f>
        <v>0</v>
      </c>
      <c r="K45" s="13"/>
    </row>
    <row r="46" spans="1:11" ht="20.100000000000001" customHeight="1" x14ac:dyDescent="0.25">
      <c r="A46" s="80">
        <v>32131</v>
      </c>
      <c r="B46" s="91" t="s">
        <v>104</v>
      </c>
      <c r="C46" s="92"/>
      <c r="D46" s="92"/>
      <c r="E46" s="92"/>
      <c r="F46" s="92"/>
      <c r="G46" s="93"/>
      <c r="H46" s="12">
        <v>600</v>
      </c>
      <c r="I46" s="12">
        <v>-600</v>
      </c>
      <c r="J46" s="12">
        <f t="shared" si="6"/>
        <v>0</v>
      </c>
      <c r="K46" s="13"/>
    </row>
    <row r="47" spans="1:11" ht="20.100000000000001" customHeight="1" x14ac:dyDescent="0.25">
      <c r="A47" s="80">
        <v>32141</v>
      </c>
      <c r="B47" s="91" t="s">
        <v>105</v>
      </c>
      <c r="C47" s="92"/>
      <c r="D47" s="92"/>
      <c r="E47" s="92"/>
      <c r="F47" s="92"/>
      <c r="G47" s="93"/>
      <c r="H47" s="12">
        <v>400</v>
      </c>
      <c r="I47" s="12">
        <v>-100</v>
      </c>
      <c r="J47" s="12">
        <f t="shared" si="6"/>
        <v>300</v>
      </c>
      <c r="K47" s="13"/>
    </row>
    <row r="48" spans="1:11" ht="20.100000000000001" customHeight="1" x14ac:dyDescent="0.25">
      <c r="A48" s="2" t="s">
        <v>46</v>
      </c>
      <c r="B48" s="83" t="s">
        <v>47</v>
      </c>
      <c r="C48" s="83"/>
      <c r="D48" s="83"/>
      <c r="E48" s="83"/>
      <c r="F48" s="83"/>
      <c r="G48" s="83"/>
      <c r="H48" s="12">
        <v>2000</v>
      </c>
      <c r="I48" s="12">
        <v>-500</v>
      </c>
      <c r="J48" s="12">
        <f t="shared" si="6"/>
        <v>1500</v>
      </c>
      <c r="K48" s="13"/>
    </row>
    <row r="49" spans="1:11" ht="20.100000000000001" customHeight="1" x14ac:dyDescent="0.25">
      <c r="A49" s="55">
        <v>32212</v>
      </c>
      <c r="B49" s="91" t="s">
        <v>106</v>
      </c>
      <c r="C49" s="92"/>
      <c r="D49" s="92"/>
      <c r="E49" s="92"/>
      <c r="F49" s="92"/>
      <c r="G49" s="93"/>
      <c r="H49" s="12">
        <v>500</v>
      </c>
      <c r="I49" s="12">
        <v>2500</v>
      </c>
      <c r="J49" s="12">
        <f t="shared" si="6"/>
        <v>3000</v>
      </c>
      <c r="K49" s="13"/>
    </row>
    <row r="50" spans="1:11" ht="20.100000000000001" customHeight="1" x14ac:dyDescent="0.25">
      <c r="A50" s="2" t="s">
        <v>25</v>
      </c>
      <c r="B50" s="83" t="s">
        <v>26</v>
      </c>
      <c r="C50" s="83"/>
      <c r="D50" s="83"/>
      <c r="E50" s="83"/>
      <c r="F50" s="83"/>
      <c r="G50" s="83"/>
      <c r="H50" s="12">
        <v>1500</v>
      </c>
      <c r="I50" s="12">
        <v>-1500</v>
      </c>
      <c r="J50" s="12">
        <f t="shared" si="6"/>
        <v>0</v>
      </c>
      <c r="K50" s="13"/>
    </row>
    <row r="51" spans="1:11" ht="20.100000000000001" customHeight="1" x14ac:dyDescent="0.25">
      <c r="A51" s="81">
        <v>32219</v>
      </c>
      <c r="B51" s="91" t="s">
        <v>129</v>
      </c>
      <c r="C51" s="92"/>
      <c r="D51" s="92"/>
      <c r="E51" s="92"/>
      <c r="F51" s="92"/>
      <c r="G51" s="93"/>
      <c r="H51" s="12">
        <v>0</v>
      </c>
      <c r="I51" s="12">
        <v>2000</v>
      </c>
      <c r="J51" s="12">
        <f t="shared" si="6"/>
        <v>2000</v>
      </c>
      <c r="K51" s="13"/>
    </row>
    <row r="52" spans="1:11" ht="20.100000000000001" customHeight="1" x14ac:dyDescent="0.25">
      <c r="A52" s="2" t="s">
        <v>27</v>
      </c>
      <c r="B52" s="83" t="s">
        <v>28</v>
      </c>
      <c r="C52" s="83"/>
      <c r="D52" s="83"/>
      <c r="E52" s="83"/>
      <c r="F52" s="83"/>
      <c r="G52" s="83"/>
      <c r="H52" s="12">
        <v>8000</v>
      </c>
      <c r="I52" s="12">
        <v>-7200</v>
      </c>
      <c r="J52" s="12">
        <f t="shared" si="6"/>
        <v>800</v>
      </c>
      <c r="K52" s="13"/>
    </row>
    <row r="53" spans="1:11" ht="20.100000000000001" customHeight="1" x14ac:dyDescent="0.25">
      <c r="A53" s="2" t="s">
        <v>29</v>
      </c>
      <c r="B53" s="83" t="s">
        <v>30</v>
      </c>
      <c r="C53" s="83"/>
      <c r="D53" s="83"/>
      <c r="E53" s="83"/>
      <c r="F53" s="83"/>
      <c r="G53" s="83"/>
      <c r="H53" s="12">
        <v>10000</v>
      </c>
      <c r="I53" s="12">
        <v>-6300</v>
      </c>
      <c r="J53" s="12">
        <f t="shared" si="6"/>
        <v>3700</v>
      </c>
      <c r="K53" s="13"/>
    </row>
    <row r="54" spans="1:11" ht="20.100000000000001" customHeight="1" x14ac:dyDescent="0.25">
      <c r="A54" s="2" t="s">
        <v>48</v>
      </c>
      <c r="B54" s="83" t="s">
        <v>49</v>
      </c>
      <c r="C54" s="83"/>
      <c r="D54" s="83"/>
      <c r="E54" s="83"/>
      <c r="F54" s="83"/>
      <c r="G54" s="83"/>
      <c r="H54" s="12">
        <v>11000</v>
      </c>
      <c r="I54" s="12">
        <v>-9000</v>
      </c>
      <c r="J54" s="12">
        <f t="shared" si="6"/>
        <v>2000</v>
      </c>
      <c r="K54" s="13"/>
    </row>
    <row r="55" spans="1:11" ht="20.100000000000001" customHeight="1" x14ac:dyDescent="0.25">
      <c r="A55" s="2" t="s">
        <v>50</v>
      </c>
      <c r="B55" s="83" t="s">
        <v>51</v>
      </c>
      <c r="C55" s="83"/>
      <c r="D55" s="83"/>
      <c r="E55" s="83"/>
      <c r="F55" s="83"/>
      <c r="G55" s="83"/>
      <c r="H55" s="12">
        <v>500</v>
      </c>
      <c r="I55" s="12">
        <v>-100</v>
      </c>
      <c r="J55" s="12">
        <f t="shared" si="6"/>
        <v>400</v>
      </c>
      <c r="K55" s="13"/>
    </row>
    <row r="56" spans="1:11" ht="20.100000000000001" customHeight="1" x14ac:dyDescent="0.25">
      <c r="A56" s="2" t="s">
        <v>31</v>
      </c>
      <c r="B56" s="83" t="s">
        <v>32</v>
      </c>
      <c r="C56" s="83"/>
      <c r="D56" s="83"/>
      <c r="E56" s="83"/>
      <c r="F56" s="83"/>
      <c r="G56" s="83"/>
      <c r="H56" s="12">
        <v>1000</v>
      </c>
      <c r="I56" s="12">
        <v>500</v>
      </c>
      <c r="J56" s="12">
        <f t="shared" si="6"/>
        <v>1500</v>
      </c>
      <c r="K56" s="13"/>
    </row>
    <row r="57" spans="1:11" ht="20.100000000000001" customHeight="1" x14ac:dyDescent="0.25">
      <c r="A57" s="55">
        <v>32331</v>
      </c>
      <c r="B57" s="91" t="s">
        <v>107</v>
      </c>
      <c r="C57" s="92"/>
      <c r="D57" s="92"/>
      <c r="E57" s="92"/>
      <c r="F57" s="92"/>
      <c r="G57" s="93"/>
      <c r="H57" s="12">
        <v>1500</v>
      </c>
      <c r="I57" s="12">
        <v>1500</v>
      </c>
      <c r="J57" s="12">
        <f t="shared" si="6"/>
        <v>3000</v>
      </c>
      <c r="K57" s="13"/>
    </row>
    <row r="58" spans="1:11" ht="20.100000000000001" customHeight="1" x14ac:dyDescent="0.25">
      <c r="A58" s="2" t="s">
        <v>33</v>
      </c>
      <c r="B58" s="83" t="s">
        <v>34</v>
      </c>
      <c r="C58" s="83"/>
      <c r="D58" s="83"/>
      <c r="E58" s="83"/>
      <c r="F58" s="83"/>
      <c r="G58" s="83"/>
      <c r="H58" s="12">
        <v>1000</v>
      </c>
      <c r="I58" s="12"/>
      <c r="J58" s="12">
        <f t="shared" si="6"/>
        <v>1000</v>
      </c>
      <c r="K58" s="13"/>
    </row>
    <row r="59" spans="1:11" ht="20.100000000000001" customHeight="1" x14ac:dyDescent="0.25">
      <c r="A59" s="2" t="s">
        <v>35</v>
      </c>
      <c r="B59" s="83" t="s">
        <v>36</v>
      </c>
      <c r="C59" s="83"/>
      <c r="D59" s="83"/>
      <c r="E59" s="83"/>
      <c r="F59" s="83"/>
      <c r="G59" s="83"/>
      <c r="H59" s="12">
        <v>400</v>
      </c>
      <c r="I59" s="12">
        <v>-200</v>
      </c>
      <c r="J59" s="12">
        <f t="shared" si="6"/>
        <v>200</v>
      </c>
      <c r="K59" s="13"/>
    </row>
    <row r="60" spans="1:11" ht="20.100000000000001" customHeight="1" x14ac:dyDescent="0.25">
      <c r="A60" s="55">
        <v>32371</v>
      </c>
      <c r="B60" s="91" t="s">
        <v>52</v>
      </c>
      <c r="C60" s="92"/>
      <c r="D60" s="92"/>
      <c r="E60" s="92"/>
      <c r="F60" s="92"/>
      <c r="G60" s="93"/>
      <c r="H60" s="12">
        <v>3500</v>
      </c>
      <c r="I60" s="12">
        <v>-3500</v>
      </c>
      <c r="J60" s="12">
        <f t="shared" si="6"/>
        <v>0</v>
      </c>
      <c r="K60" s="13"/>
    </row>
    <row r="61" spans="1:11" ht="35.1" customHeight="1" x14ac:dyDescent="0.25">
      <c r="A61" s="2" t="s">
        <v>39</v>
      </c>
      <c r="B61" s="83" t="s">
        <v>40</v>
      </c>
      <c r="C61" s="83"/>
      <c r="D61" s="83"/>
      <c r="E61" s="83"/>
      <c r="F61" s="83"/>
      <c r="G61" s="83"/>
      <c r="H61" s="12">
        <v>18000</v>
      </c>
      <c r="I61" s="12">
        <v>2000</v>
      </c>
      <c r="J61" s="12">
        <f t="shared" si="6"/>
        <v>20000</v>
      </c>
      <c r="K61" s="13"/>
    </row>
    <row r="62" spans="1:11" ht="23.25" customHeight="1" x14ac:dyDescent="0.25">
      <c r="A62" s="2" t="s">
        <v>53</v>
      </c>
      <c r="B62" s="83" t="s">
        <v>54</v>
      </c>
      <c r="C62" s="83"/>
      <c r="D62" s="83"/>
      <c r="E62" s="83"/>
      <c r="F62" s="83"/>
      <c r="G62" s="83"/>
      <c r="H62" s="12">
        <v>2000</v>
      </c>
      <c r="I62" s="12">
        <v>4000</v>
      </c>
      <c r="J62" s="12">
        <f t="shared" si="6"/>
        <v>6000</v>
      </c>
      <c r="K62" s="13"/>
    </row>
    <row r="63" spans="1:11" ht="23.25" customHeight="1" x14ac:dyDescent="0.25">
      <c r="A63" s="55">
        <v>32399</v>
      </c>
      <c r="B63" s="91" t="s">
        <v>42</v>
      </c>
      <c r="C63" s="92"/>
      <c r="D63" s="92"/>
      <c r="E63" s="92"/>
      <c r="F63" s="92"/>
      <c r="G63" s="93"/>
      <c r="H63" s="12">
        <v>2000</v>
      </c>
      <c r="I63" s="12">
        <v>-100</v>
      </c>
      <c r="J63" s="12">
        <f t="shared" si="6"/>
        <v>1900</v>
      </c>
      <c r="K63" s="13"/>
    </row>
    <row r="64" spans="1:11" ht="23.25" customHeight="1" x14ac:dyDescent="0.25">
      <c r="A64" s="56" t="s">
        <v>43</v>
      </c>
      <c r="B64" s="83" t="s">
        <v>44</v>
      </c>
      <c r="C64" s="83"/>
      <c r="D64" s="83"/>
      <c r="E64" s="83"/>
      <c r="F64" s="83"/>
      <c r="G64" s="83"/>
      <c r="H64" s="12">
        <v>2000</v>
      </c>
      <c r="I64" s="12">
        <v>-1800</v>
      </c>
      <c r="J64" s="12">
        <f t="shared" si="6"/>
        <v>200</v>
      </c>
      <c r="K64" s="13"/>
    </row>
    <row r="65" spans="1:11" ht="20.100000000000001" customHeight="1" x14ac:dyDescent="0.25">
      <c r="A65" s="56">
        <v>32931</v>
      </c>
      <c r="B65" s="91" t="s">
        <v>108</v>
      </c>
      <c r="C65" s="92"/>
      <c r="D65" s="92"/>
      <c r="E65" s="92"/>
      <c r="F65" s="92"/>
      <c r="G65" s="93"/>
      <c r="H65" s="12">
        <v>200</v>
      </c>
      <c r="I65" s="12">
        <v>-200</v>
      </c>
      <c r="J65" s="12">
        <f t="shared" si="6"/>
        <v>0</v>
      </c>
      <c r="K65" s="13"/>
    </row>
    <row r="66" spans="1:11" ht="35.1" customHeight="1" x14ac:dyDescent="0.25">
      <c r="A66" s="55">
        <v>32953</v>
      </c>
      <c r="B66" s="91" t="s">
        <v>109</v>
      </c>
      <c r="C66" s="92"/>
      <c r="D66" s="92"/>
      <c r="E66" s="92"/>
      <c r="F66" s="92"/>
      <c r="G66" s="93"/>
      <c r="H66" s="12">
        <v>200</v>
      </c>
      <c r="I66" s="12">
        <v>-200</v>
      </c>
      <c r="J66" s="12">
        <f t="shared" si="6"/>
        <v>0</v>
      </c>
      <c r="K66" s="13"/>
    </row>
    <row r="67" spans="1:11" ht="20.100000000000001" customHeight="1" x14ac:dyDescent="0.25">
      <c r="A67" s="55">
        <v>32999</v>
      </c>
      <c r="B67" s="91" t="s">
        <v>56</v>
      </c>
      <c r="C67" s="92"/>
      <c r="D67" s="92"/>
      <c r="E67" s="92"/>
      <c r="F67" s="92"/>
      <c r="G67" s="93"/>
      <c r="H67" s="12">
        <v>500</v>
      </c>
      <c r="I67" s="12">
        <v>500</v>
      </c>
      <c r="J67" s="12">
        <f t="shared" si="6"/>
        <v>1000</v>
      </c>
      <c r="K67" s="13"/>
    </row>
    <row r="68" spans="1:11" ht="20.100000000000001" customHeight="1" x14ac:dyDescent="0.25">
      <c r="A68" s="28">
        <v>34312</v>
      </c>
      <c r="B68" s="91" t="s">
        <v>94</v>
      </c>
      <c r="C68" s="92"/>
      <c r="D68" s="92"/>
      <c r="E68" s="92"/>
      <c r="F68" s="92"/>
      <c r="G68" s="93"/>
      <c r="H68" s="12">
        <v>800</v>
      </c>
      <c r="I68" s="12">
        <v>-400</v>
      </c>
      <c r="J68" s="12">
        <f t="shared" si="6"/>
        <v>400</v>
      </c>
      <c r="K68" s="13"/>
    </row>
    <row r="69" spans="1:11" ht="20.100000000000001" customHeight="1" x14ac:dyDescent="0.25">
      <c r="A69" s="2" t="s">
        <v>57</v>
      </c>
      <c r="B69" s="83" t="s">
        <v>58</v>
      </c>
      <c r="C69" s="83"/>
      <c r="D69" s="83"/>
      <c r="E69" s="83"/>
      <c r="F69" s="83"/>
      <c r="G69" s="83"/>
      <c r="H69" s="12">
        <v>2000</v>
      </c>
      <c r="I69" s="12">
        <v>-1200</v>
      </c>
      <c r="J69" s="12">
        <f t="shared" si="6"/>
        <v>800</v>
      </c>
      <c r="K69" s="13"/>
    </row>
    <row r="70" spans="1:11" ht="27" customHeight="1" x14ac:dyDescent="0.25">
      <c r="A70" s="3" t="s">
        <v>5</v>
      </c>
      <c r="B70" s="82" t="s">
        <v>62</v>
      </c>
      <c r="C70" s="82"/>
      <c r="D70" s="82"/>
      <c r="E70" s="82"/>
      <c r="F70" s="82"/>
      <c r="G70" s="82"/>
      <c r="H70" s="11">
        <f>SUM(H71:H75)</f>
        <v>10000</v>
      </c>
      <c r="I70" s="11">
        <f>SUM(I71:I75)</f>
        <v>3000</v>
      </c>
      <c r="J70" s="11">
        <f>SUM(J71:J75)</f>
        <v>13000</v>
      </c>
      <c r="K70" s="16"/>
    </row>
    <row r="71" spans="1:11" ht="38.25" customHeight="1" x14ac:dyDescent="0.25">
      <c r="A71" s="79">
        <v>32231</v>
      </c>
      <c r="B71" s="83" t="s">
        <v>28</v>
      </c>
      <c r="C71" s="83"/>
      <c r="D71" s="83"/>
      <c r="E71" s="83"/>
      <c r="F71" s="83"/>
      <c r="G71" s="83"/>
      <c r="H71" s="12">
        <v>0</v>
      </c>
      <c r="I71" s="12">
        <v>3000</v>
      </c>
      <c r="J71" s="12">
        <v>3000</v>
      </c>
      <c r="K71" s="77"/>
    </row>
    <row r="72" spans="1:11" ht="27" customHeight="1" x14ac:dyDescent="0.25">
      <c r="A72" s="78">
        <v>32233</v>
      </c>
      <c r="B72" s="91" t="s">
        <v>30</v>
      </c>
      <c r="C72" s="92"/>
      <c r="D72" s="92"/>
      <c r="E72" s="92"/>
      <c r="F72" s="92"/>
      <c r="G72" s="93"/>
      <c r="H72" s="12">
        <v>0</v>
      </c>
      <c r="I72" s="12">
        <v>3000</v>
      </c>
      <c r="J72" s="12">
        <v>3000</v>
      </c>
      <c r="K72" s="77"/>
    </row>
    <row r="73" spans="1:11" ht="25.5" customHeight="1" x14ac:dyDescent="0.25">
      <c r="A73" s="78">
        <v>32311</v>
      </c>
      <c r="B73" s="83" t="s">
        <v>49</v>
      </c>
      <c r="C73" s="83"/>
      <c r="D73" s="83"/>
      <c r="E73" s="83"/>
      <c r="F73" s="83"/>
      <c r="G73" s="83"/>
      <c r="H73" s="12">
        <v>0</v>
      </c>
      <c r="I73" s="12">
        <v>1700</v>
      </c>
      <c r="J73" s="12">
        <v>1700</v>
      </c>
      <c r="K73" s="77"/>
    </row>
    <row r="74" spans="1:11" ht="21.75" customHeight="1" x14ac:dyDescent="0.25">
      <c r="A74" s="80">
        <v>32371</v>
      </c>
      <c r="B74" s="91" t="s">
        <v>52</v>
      </c>
      <c r="C74" s="92"/>
      <c r="D74" s="92"/>
      <c r="E74" s="92"/>
      <c r="F74" s="92"/>
      <c r="G74" s="93"/>
      <c r="H74" s="12">
        <v>0</v>
      </c>
      <c r="I74" s="12">
        <v>4800</v>
      </c>
      <c r="J74" s="12">
        <v>4800</v>
      </c>
      <c r="K74" s="77"/>
    </row>
    <row r="75" spans="1:11" ht="27.75" customHeight="1" x14ac:dyDescent="0.25">
      <c r="A75" s="2" t="s">
        <v>41</v>
      </c>
      <c r="B75" s="83" t="s">
        <v>42</v>
      </c>
      <c r="C75" s="83"/>
      <c r="D75" s="83"/>
      <c r="E75" s="83"/>
      <c r="F75" s="83"/>
      <c r="G75" s="83"/>
      <c r="H75" s="12">
        <v>10000</v>
      </c>
      <c r="I75" s="12">
        <v>-9500</v>
      </c>
      <c r="J75" s="12">
        <f>H75+I75</f>
        <v>500</v>
      </c>
      <c r="K75" s="74"/>
    </row>
    <row r="76" spans="1:11" ht="23.25" customHeight="1" x14ac:dyDescent="0.25">
      <c r="A76" s="3" t="s">
        <v>5</v>
      </c>
      <c r="B76" s="82" t="s">
        <v>59</v>
      </c>
      <c r="C76" s="82"/>
      <c r="D76" s="82"/>
      <c r="E76" s="82"/>
      <c r="F76" s="82"/>
      <c r="G76" s="82"/>
      <c r="H76" s="11">
        <f>H77+H78</f>
        <v>700</v>
      </c>
      <c r="I76" s="11">
        <f>I77+I78</f>
        <v>3400</v>
      </c>
      <c r="J76" s="11">
        <f>J77+J78</f>
        <v>4100</v>
      </c>
      <c r="K76" s="16"/>
    </row>
    <row r="77" spans="1:11" ht="20.100000000000001" customHeight="1" x14ac:dyDescent="0.25">
      <c r="A77" s="2" t="s">
        <v>60</v>
      </c>
      <c r="B77" s="83" t="s">
        <v>61</v>
      </c>
      <c r="C77" s="83"/>
      <c r="D77" s="83"/>
      <c r="E77" s="83"/>
      <c r="F77" s="83"/>
      <c r="G77" s="83"/>
      <c r="H77" s="12">
        <v>600</v>
      </c>
      <c r="I77" s="12">
        <v>3400</v>
      </c>
      <c r="J77" s="12">
        <f>H77+I77</f>
        <v>4000</v>
      </c>
      <c r="K77" s="77"/>
    </row>
    <row r="78" spans="1:11" ht="20.100000000000001" customHeight="1" x14ac:dyDescent="0.25">
      <c r="A78" s="2" t="s">
        <v>55</v>
      </c>
      <c r="B78" s="83" t="s">
        <v>56</v>
      </c>
      <c r="C78" s="83"/>
      <c r="D78" s="83"/>
      <c r="E78" s="83"/>
      <c r="F78" s="83"/>
      <c r="G78" s="83"/>
      <c r="H78" s="12">
        <v>100</v>
      </c>
      <c r="I78" s="12"/>
      <c r="J78" s="12">
        <f>H78+I78</f>
        <v>100</v>
      </c>
      <c r="K78" s="13"/>
    </row>
    <row r="79" spans="1:11" ht="20.100000000000001" customHeight="1" x14ac:dyDescent="0.25">
      <c r="A79" s="5" t="s">
        <v>3</v>
      </c>
      <c r="B79" s="99" t="s">
        <v>64</v>
      </c>
      <c r="C79" s="99"/>
      <c r="D79" s="99"/>
      <c r="E79" s="99"/>
      <c r="F79" s="99"/>
      <c r="G79" s="99"/>
      <c r="H79" s="10">
        <f>H80+H83</f>
        <v>118000</v>
      </c>
      <c r="I79" s="10">
        <f t="shared" ref="I79:J79" si="7">I80+I83</f>
        <v>22000</v>
      </c>
      <c r="J79" s="10">
        <f t="shared" si="7"/>
        <v>140000</v>
      </c>
      <c r="K79" s="15"/>
    </row>
    <row r="80" spans="1:11" ht="20.100000000000001" customHeight="1" x14ac:dyDescent="0.25">
      <c r="A80" s="3" t="s">
        <v>5</v>
      </c>
      <c r="B80" s="82" t="s">
        <v>6</v>
      </c>
      <c r="C80" s="82"/>
      <c r="D80" s="82"/>
      <c r="E80" s="82"/>
      <c r="F80" s="82"/>
      <c r="G80" s="82"/>
      <c r="H80" s="11">
        <f>H81</f>
        <v>3000</v>
      </c>
      <c r="I80" s="11">
        <f>SUM(I81:I82)</f>
        <v>37000</v>
      </c>
      <c r="J80" s="11">
        <f>SUM(J81:J82)</f>
        <v>40000</v>
      </c>
      <c r="K80" s="16"/>
    </row>
    <row r="81" spans="1:11" ht="20.100000000000001" customHeight="1" x14ac:dyDescent="0.25">
      <c r="A81" s="2">
        <v>32321</v>
      </c>
      <c r="B81" s="83" t="s">
        <v>61</v>
      </c>
      <c r="C81" s="83"/>
      <c r="D81" s="83"/>
      <c r="E81" s="83"/>
      <c r="F81" s="83"/>
      <c r="G81" s="83"/>
      <c r="H81" s="12">
        <v>3000</v>
      </c>
      <c r="I81" s="12">
        <v>8500</v>
      </c>
      <c r="J81" s="12">
        <v>11500</v>
      </c>
      <c r="K81" s="31" t="s">
        <v>126</v>
      </c>
    </row>
    <row r="82" spans="1:11" ht="20.100000000000001" customHeight="1" x14ac:dyDescent="0.25">
      <c r="A82" s="58">
        <v>42273</v>
      </c>
      <c r="B82" s="83" t="s">
        <v>93</v>
      </c>
      <c r="C82" s="83"/>
      <c r="D82" s="83"/>
      <c r="E82" s="83"/>
      <c r="F82" s="83"/>
      <c r="G82" s="83"/>
      <c r="H82" s="12">
        <v>0</v>
      </c>
      <c r="I82" s="12">
        <v>28500</v>
      </c>
      <c r="J82" s="12">
        <f>H82+I82</f>
        <v>28500</v>
      </c>
      <c r="K82" s="31" t="s">
        <v>127</v>
      </c>
    </row>
    <row r="83" spans="1:11" ht="20.100000000000001" customHeight="1" x14ac:dyDescent="0.25">
      <c r="A83" s="3" t="s">
        <v>5</v>
      </c>
      <c r="B83" s="82" t="s">
        <v>63</v>
      </c>
      <c r="C83" s="82"/>
      <c r="D83" s="82"/>
      <c r="E83" s="82"/>
      <c r="F83" s="82"/>
      <c r="G83" s="82"/>
      <c r="H83" s="11">
        <f>SUM(H84:H85)</f>
        <v>115000</v>
      </c>
      <c r="I83" s="11">
        <f t="shared" ref="I83:J83" si="8">SUM(I84:I85)</f>
        <v>-15000</v>
      </c>
      <c r="J83" s="11">
        <f t="shared" si="8"/>
        <v>100000</v>
      </c>
      <c r="K83" s="16"/>
    </row>
    <row r="84" spans="1:11" ht="20.100000000000001" customHeight="1" x14ac:dyDescent="0.25">
      <c r="A84" s="28">
        <v>32321</v>
      </c>
      <c r="B84" s="83" t="s">
        <v>61</v>
      </c>
      <c r="C84" s="83"/>
      <c r="D84" s="83"/>
      <c r="E84" s="83"/>
      <c r="F84" s="83"/>
      <c r="G84" s="83"/>
      <c r="H84" s="12">
        <v>35000</v>
      </c>
      <c r="I84" s="12">
        <v>25000</v>
      </c>
      <c r="J84" s="12">
        <f>H84+I84</f>
        <v>60000</v>
      </c>
      <c r="K84" s="31" t="s">
        <v>126</v>
      </c>
    </row>
    <row r="85" spans="1:11" ht="20.100000000000001" customHeight="1" x14ac:dyDescent="0.25">
      <c r="A85" s="2">
        <v>42273</v>
      </c>
      <c r="B85" s="83" t="s">
        <v>93</v>
      </c>
      <c r="C85" s="83"/>
      <c r="D85" s="83"/>
      <c r="E85" s="83"/>
      <c r="F85" s="83"/>
      <c r="G85" s="83"/>
      <c r="H85" s="12">
        <v>80000</v>
      </c>
      <c r="I85" s="12">
        <v>-40000</v>
      </c>
      <c r="J85" s="12">
        <f>H85+I85</f>
        <v>40000</v>
      </c>
      <c r="K85" s="31" t="s">
        <v>127</v>
      </c>
    </row>
    <row r="87" spans="1:11" ht="20.100000000000001" customHeight="1" x14ac:dyDescent="0.25">
      <c r="D87" s="104" t="s">
        <v>101</v>
      </c>
      <c r="E87" s="105"/>
      <c r="F87" s="105"/>
      <c r="G87" s="105"/>
      <c r="H87" s="35">
        <f>H9+H80</f>
        <v>323000</v>
      </c>
      <c r="I87" s="35">
        <f>I9+I80</f>
        <v>69000</v>
      </c>
      <c r="J87" s="36">
        <f>J9+J80</f>
        <v>392000</v>
      </c>
    </row>
    <row r="88" spans="1:11" ht="20.100000000000001" customHeight="1" x14ac:dyDescent="0.25">
      <c r="D88" s="100" t="s">
        <v>97</v>
      </c>
      <c r="E88" s="101"/>
      <c r="F88" s="101"/>
      <c r="G88" s="101"/>
      <c r="H88" s="37">
        <f>H43</f>
        <v>70000</v>
      </c>
      <c r="I88" s="37">
        <f t="shared" ref="I88:J88" si="9">I43</f>
        <v>-20000</v>
      </c>
      <c r="J88" s="38">
        <f t="shared" si="9"/>
        <v>50000</v>
      </c>
    </row>
    <row r="89" spans="1:11" ht="20.100000000000001" customHeight="1" x14ac:dyDescent="0.25">
      <c r="D89" s="100" t="s">
        <v>98</v>
      </c>
      <c r="E89" s="101"/>
      <c r="F89" s="101"/>
      <c r="G89" s="101"/>
      <c r="H89" s="37">
        <f>H70</f>
        <v>10000</v>
      </c>
      <c r="I89" s="37">
        <f t="shared" ref="I89:J89" si="10">I70</f>
        <v>3000</v>
      </c>
      <c r="J89" s="38">
        <f t="shared" si="10"/>
        <v>13000</v>
      </c>
    </row>
    <row r="90" spans="1:11" ht="20.100000000000001" customHeight="1" x14ac:dyDescent="0.25">
      <c r="D90" s="100" t="s">
        <v>99</v>
      </c>
      <c r="E90" s="101"/>
      <c r="F90" s="101"/>
      <c r="G90" s="101"/>
      <c r="H90" s="37">
        <f>H83</f>
        <v>115000</v>
      </c>
      <c r="I90" s="37">
        <f t="shared" ref="I90:J90" si="11">I83</f>
        <v>-15000</v>
      </c>
      <c r="J90" s="38">
        <f t="shared" si="11"/>
        <v>100000</v>
      </c>
    </row>
    <row r="91" spans="1:11" ht="20.100000000000001" customHeight="1" x14ac:dyDescent="0.25">
      <c r="D91" s="100" t="s">
        <v>100</v>
      </c>
      <c r="E91" s="101"/>
      <c r="F91" s="101"/>
      <c r="G91" s="101"/>
      <c r="H91" s="37">
        <f>H76</f>
        <v>700</v>
      </c>
      <c r="I91" s="37">
        <f t="shared" ref="I91:J91" si="12">I76</f>
        <v>3400</v>
      </c>
      <c r="J91" s="38">
        <f t="shared" si="12"/>
        <v>4100</v>
      </c>
    </row>
    <row r="92" spans="1:11" ht="20.100000000000001" customHeight="1" x14ac:dyDescent="0.25">
      <c r="D92" s="102" t="s">
        <v>83</v>
      </c>
      <c r="E92" s="103"/>
      <c r="F92" s="103"/>
      <c r="G92" s="103"/>
      <c r="H92" s="39">
        <f>SUM(H87:H91)</f>
        <v>518700</v>
      </c>
      <c r="I92" s="39">
        <f t="shared" ref="I92:J92" si="13">SUM(I87:I91)</f>
        <v>40400</v>
      </c>
      <c r="J92" s="40">
        <f t="shared" si="13"/>
        <v>559100</v>
      </c>
    </row>
    <row r="95" spans="1:11" ht="20.100000000000001" customHeight="1" x14ac:dyDescent="0.25">
      <c r="A95" s="18"/>
      <c r="B95" s="96" t="s">
        <v>102</v>
      </c>
      <c r="C95" s="96"/>
      <c r="D95" s="96"/>
      <c r="E95" s="96" t="s">
        <v>69</v>
      </c>
      <c r="F95" s="96"/>
      <c r="G95" s="96"/>
      <c r="H95" s="97" t="s">
        <v>66</v>
      </c>
      <c r="I95" s="97"/>
      <c r="J95" s="97"/>
      <c r="K95" s="97"/>
    </row>
    <row r="96" spans="1:11" ht="20.100000000000001" customHeight="1" x14ac:dyDescent="0.25">
      <c r="A96" s="18"/>
      <c r="B96" s="19"/>
      <c r="C96" s="19"/>
      <c r="D96" s="19"/>
      <c r="E96" s="19"/>
      <c r="F96" s="19"/>
      <c r="G96" s="19"/>
      <c r="H96" s="20"/>
      <c r="I96" s="20"/>
      <c r="J96" s="20"/>
      <c r="K96" s="20"/>
    </row>
    <row r="97" spans="1:11" ht="20.100000000000001" customHeight="1" x14ac:dyDescent="0.25">
      <c r="A97" s="18"/>
      <c r="B97" s="96" t="s">
        <v>67</v>
      </c>
      <c r="C97" s="96"/>
      <c r="D97" s="96"/>
      <c r="E97" s="96" t="s">
        <v>70</v>
      </c>
      <c r="F97" s="96"/>
      <c r="G97" s="96"/>
      <c r="H97" s="97" t="s">
        <v>66</v>
      </c>
      <c r="I97" s="97"/>
      <c r="J97" s="97"/>
      <c r="K97" s="97"/>
    </row>
    <row r="98" spans="1:11" ht="20.100000000000001" customHeight="1" x14ac:dyDescent="0.25">
      <c r="A98" s="18"/>
      <c r="B98" s="19"/>
      <c r="C98" s="19"/>
      <c r="D98" s="19"/>
      <c r="E98" s="19"/>
      <c r="F98" s="19"/>
      <c r="G98" s="19"/>
      <c r="H98" s="20"/>
      <c r="I98" s="20"/>
      <c r="J98" s="20"/>
      <c r="K98" s="20"/>
    </row>
    <row r="99" spans="1:11" ht="20.100000000000001" customHeight="1" x14ac:dyDescent="0.25">
      <c r="A99" s="18"/>
      <c r="B99" s="19"/>
      <c r="C99" s="19"/>
      <c r="D99" s="19"/>
      <c r="E99" s="21" t="s">
        <v>68</v>
      </c>
      <c r="F99" s="19"/>
      <c r="G99" s="19"/>
      <c r="H99" s="20"/>
      <c r="I99" s="20"/>
      <c r="J99" s="20"/>
      <c r="K99" s="20"/>
    </row>
    <row r="100" spans="1:11" ht="20.100000000000001" customHeight="1" x14ac:dyDescent="0.25">
      <c r="A100" s="18"/>
      <c r="B100" s="17"/>
      <c r="C100" s="17"/>
      <c r="D100" s="17"/>
      <c r="E100" s="17"/>
      <c r="F100" s="17"/>
      <c r="G100" s="17"/>
      <c r="H100" s="22"/>
      <c r="I100" s="22"/>
      <c r="J100" s="22"/>
      <c r="K100" s="22"/>
    </row>
  </sheetData>
  <mergeCells count="97">
    <mergeCell ref="B54:G54"/>
    <mergeCell ref="B55:G55"/>
    <mergeCell ref="B57:G57"/>
    <mergeCell ref="B51:G51"/>
    <mergeCell ref="B30:G30"/>
    <mergeCell ref="B34:G34"/>
    <mergeCell ref="B40:G40"/>
    <mergeCell ref="B48:G48"/>
    <mergeCell ref="B43:G43"/>
    <mergeCell ref="B44:G44"/>
    <mergeCell ref="B45:G45"/>
    <mergeCell ref="B46:G46"/>
    <mergeCell ref="B47:G47"/>
    <mergeCell ref="B42:G42"/>
    <mergeCell ref="A2:K2"/>
    <mergeCell ref="A1:K1"/>
    <mergeCell ref="H95:K95"/>
    <mergeCell ref="B80:G80"/>
    <mergeCell ref="B81:G81"/>
    <mergeCell ref="A4:K4"/>
    <mergeCell ref="A3:K3"/>
    <mergeCell ref="A5:G5"/>
    <mergeCell ref="B84:G84"/>
    <mergeCell ref="B79:G79"/>
    <mergeCell ref="B95:D95"/>
    <mergeCell ref="E95:G95"/>
    <mergeCell ref="B75:G75"/>
    <mergeCell ref="B70:G70"/>
    <mergeCell ref="B78:G78"/>
    <mergeCell ref="B77:G77"/>
    <mergeCell ref="B73:G73"/>
    <mergeCell ref="B97:D97"/>
    <mergeCell ref="E97:G97"/>
    <mergeCell ref="H97:K97"/>
    <mergeCell ref="B83:G83"/>
    <mergeCell ref="B85:G85"/>
    <mergeCell ref="D88:G88"/>
    <mergeCell ref="D89:G89"/>
    <mergeCell ref="D90:G90"/>
    <mergeCell ref="D91:G91"/>
    <mergeCell ref="D92:G92"/>
    <mergeCell ref="D87:G87"/>
    <mergeCell ref="B74:G74"/>
    <mergeCell ref="B82:G82"/>
    <mergeCell ref="B76:G76"/>
    <mergeCell ref="B68:G68"/>
    <mergeCell ref="B62:G62"/>
    <mergeCell ref="B61:G61"/>
    <mergeCell ref="B64:G64"/>
    <mergeCell ref="B72:G72"/>
    <mergeCell ref="B71:G71"/>
    <mergeCell ref="B69:G69"/>
    <mergeCell ref="B66:G66"/>
    <mergeCell ref="B67:G67"/>
    <mergeCell ref="B17:G17"/>
    <mergeCell ref="B20:G20"/>
    <mergeCell ref="B27:G27"/>
    <mergeCell ref="B37:G37"/>
    <mergeCell ref="B41:G41"/>
    <mergeCell ref="B33:G33"/>
    <mergeCell ref="B35:G35"/>
    <mergeCell ref="B31:G31"/>
    <mergeCell ref="B32:G32"/>
    <mergeCell ref="B38:G38"/>
    <mergeCell ref="B36:G36"/>
    <mergeCell ref="B18:G18"/>
    <mergeCell ref="B19:G19"/>
    <mergeCell ref="B21:G21"/>
    <mergeCell ref="B23:G23"/>
    <mergeCell ref="B28:G28"/>
    <mergeCell ref="B15:G15"/>
    <mergeCell ref="B16:G16"/>
    <mergeCell ref="B13:G13"/>
    <mergeCell ref="B14:G14"/>
    <mergeCell ref="A6:G6"/>
    <mergeCell ref="B11:G11"/>
    <mergeCell ref="B12:G12"/>
    <mergeCell ref="B9:G9"/>
    <mergeCell ref="B10:G10"/>
    <mergeCell ref="B7:G7"/>
    <mergeCell ref="B8:G8"/>
    <mergeCell ref="B22:G22"/>
    <mergeCell ref="B39:G39"/>
    <mergeCell ref="B60:G60"/>
    <mergeCell ref="B63:G63"/>
    <mergeCell ref="B65:G65"/>
    <mergeCell ref="B29:G29"/>
    <mergeCell ref="B26:G26"/>
    <mergeCell ref="B24:G24"/>
    <mergeCell ref="B25:G25"/>
    <mergeCell ref="B53:G53"/>
    <mergeCell ref="B50:G50"/>
    <mergeCell ref="B52:G52"/>
    <mergeCell ref="B49:G49"/>
    <mergeCell ref="B58:G58"/>
    <mergeCell ref="B59:G59"/>
    <mergeCell ref="B56:G5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C8" sqref="C8"/>
    </sheetView>
  </sheetViews>
  <sheetFormatPr defaultColWidth="9.140625" defaultRowHeight="20.100000000000001" customHeight="1" x14ac:dyDescent="0.25"/>
  <cols>
    <col min="1" max="1" width="29.85546875" style="53" customWidth="1"/>
    <col min="2" max="2" width="18.42578125" style="54" customWidth="1"/>
    <col min="3" max="5" width="12.7109375" style="54" customWidth="1"/>
    <col min="6" max="16384" width="9.140625" style="41"/>
  </cols>
  <sheetData>
    <row r="1" spans="1:5" ht="20.100000000000001" customHeight="1" x14ac:dyDescent="0.25">
      <c r="A1" s="108" t="s">
        <v>0</v>
      </c>
      <c r="B1" s="108"/>
      <c r="C1" s="108"/>
      <c r="D1" s="108"/>
      <c r="E1" s="108"/>
    </row>
    <row r="2" spans="1:5" ht="20.100000000000001" customHeight="1" x14ac:dyDescent="0.25">
      <c r="A2" s="108" t="s">
        <v>111</v>
      </c>
      <c r="B2" s="108"/>
      <c r="C2" s="108"/>
      <c r="D2" s="108"/>
      <c r="E2" s="108"/>
    </row>
    <row r="3" spans="1:5" ht="20.100000000000001" customHeight="1" x14ac:dyDescent="0.25">
      <c r="A3" s="109" t="s">
        <v>115</v>
      </c>
      <c r="B3" s="109"/>
      <c r="C3" s="109"/>
      <c r="D3" s="109"/>
      <c r="E3" s="109"/>
    </row>
    <row r="5" spans="1:5" ht="20.100000000000001" customHeight="1" x14ac:dyDescent="0.25">
      <c r="A5" s="106" t="s">
        <v>116</v>
      </c>
      <c r="B5" s="110" t="s">
        <v>120</v>
      </c>
      <c r="C5" s="112" t="s">
        <v>121</v>
      </c>
      <c r="D5" s="113"/>
      <c r="E5" s="114"/>
    </row>
    <row r="6" spans="1:5" ht="35.1" customHeight="1" x14ac:dyDescent="0.25">
      <c r="A6" s="107"/>
      <c r="B6" s="111"/>
      <c r="C6" s="65" t="s">
        <v>122</v>
      </c>
      <c r="D6" s="65" t="s">
        <v>80</v>
      </c>
      <c r="E6" s="43" t="s">
        <v>117</v>
      </c>
    </row>
    <row r="7" spans="1:5" ht="20.100000000000001" customHeight="1" x14ac:dyDescent="0.25">
      <c r="A7" s="66" t="s">
        <v>118</v>
      </c>
      <c r="B7" s="45">
        <v>-4353.63</v>
      </c>
      <c r="C7" s="46">
        <v>392000</v>
      </c>
      <c r="D7" s="46">
        <f>Rashodi!J87</f>
        <v>392000</v>
      </c>
      <c r="E7" s="67">
        <f>B7+C7-D7</f>
        <v>-4353.6300000000047</v>
      </c>
    </row>
    <row r="8" spans="1:5" ht="20.100000000000001" customHeight="1" x14ac:dyDescent="0.25">
      <c r="A8" s="49" t="s">
        <v>83</v>
      </c>
      <c r="B8" s="50">
        <f>SUM(B7:B7)</f>
        <v>-4353.63</v>
      </c>
      <c r="C8" s="51">
        <f>SUM(C7:C7)</f>
        <v>392000</v>
      </c>
      <c r="D8" s="51">
        <f>SUM(D7:D7)</f>
        <v>392000</v>
      </c>
      <c r="E8" s="52">
        <f>SUM(E7:E7)</f>
        <v>-4353.6300000000047</v>
      </c>
    </row>
    <row r="10" spans="1:5" ht="20.100000000000001" customHeight="1" x14ac:dyDescent="0.25">
      <c r="A10" s="106" t="s">
        <v>5</v>
      </c>
      <c r="B10" s="110" t="s">
        <v>120</v>
      </c>
      <c r="C10" s="112" t="s">
        <v>121</v>
      </c>
      <c r="D10" s="113"/>
      <c r="E10" s="114"/>
    </row>
    <row r="11" spans="1:5" ht="20.100000000000001" customHeight="1" x14ac:dyDescent="0.25">
      <c r="A11" s="107"/>
      <c r="B11" s="111"/>
      <c r="C11" s="42" t="s">
        <v>79</v>
      </c>
      <c r="D11" s="42" t="s">
        <v>80</v>
      </c>
      <c r="E11" s="43" t="s">
        <v>117</v>
      </c>
    </row>
    <row r="12" spans="1:5" ht="20.100000000000001" customHeight="1" x14ac:dyDescent="0.25">
      <c r="A12" s="44" t="s">
        <v>96</v>
      </c>
      <c r="B12" s="45">
        <v>-2537.0700000000002</v>
      </c>
      <c r="C12" s="46">
        <f>Prihodi!J7</f>
        <v>56500</v>
      </c>
      <c r="D12" s="47">
        <f>Rashodi!J88</f>
        <v>50000</v>
      </c>
      <c r="E12" s="67">
        <f>B12+C12-D12</f>
        <v>3962.9300000000003</v>
      </c>
    </row>
    <row r="13" spans="1:5" ht="20.100000000000001" customHeight="1" x14ac:dyDescent="0.25">
      <c r="A13" s="44" t="s">
        <v>81</v>
      </c>
      <c r="B13" s="48">
        <v>8386.41</v>
      </c>
      <c r="C13" s="47">
        <f>Prihodi!J9</f>
        <v>5000</v>
      </c>
      <c r="D13" s="47">
        <f>Rashodi!J89</f>
        <v>13000</v>
      </c>
      <c r="E13" s="67">
        <f>B13+C13-D13</f>
        <v>386.40999999999985</v>
      </c>
    </row>
    <row r="14" spans="1:5" ht="20.100000000000001" customHeight="1" x14ac:dyDescent="0.25">
      <c r="A14" s="44" t="s">
        <v>82</v>
      </c>
      <c r="B14" s="48">
        <v>0</v>
      </c>
      <c r="C14" s="47">
        <f>Prihodi!J11</f>
        <v>100000</v>
      </c>
      <c r="D14" s="47">
        <f>Rashodi!J90</f>
        <v>100000</v>
      </c>
      <c r="E14" s="67">
        <f>B14+C14-D14</f>
        <v>0</v>
      </c>
    </row>
    <row r="15" spans="1:5" ht="20.100000000000001" customHeight="1" x14ac:dyDescent="0.25">
      <c r="A15" s="44" t="s">
        <v>95</v>
      </c>
      <c r="B15" s="48">
        <v>3438.73</v>
      </c>
      <c r="C15" s="47">
        <f>Prihodi!J15</f>
        <v>700</v>
      </c>
      <c r="D15" s="47">
        <f>Rashodi!J91</f>
        <v>4100</v>
      </c>
      <c r="E15" s="67">
        <f>B15+C15-D15</f>
        <v>38.729999999999563</v>
      </c>
    </row>
    <row r="16" spans="1:5" ht="20.100000000000001" customHeight="1" x14ac:dyDescent="0.25">
      <c r="A16" s="49" t="s">
        <v>83</v>
      </c>
      <c r="B16" s="50">
        <f>SUM(B12:B15)</f>
        <v>9288.07</v>
      </c>
      <c r="C16" s="51">
        <f>SUM(C12:C15)</f>
        <v>162200</v>
      </c>
      <c r="D16" s="51">
        <f>SUM(D12:D15)</f>
        <v>167100</v>
      </c>
      <c r="E16" s="52">
        <f>SUM(E12:E15)</f>
        <v>4388.07</v>
      </c>
    </row>
    <row r="18" spans="1:5" ht="20.100000000000001" customHeight="1" x14ac:dyDescent="0.25">
      <c r="A18" s="68" t="s">
        <v>83</v>
      </c>
      <c r="B18" s="69">
        <f>B8+B16</f>
        <v>4934.4399999999996</v>
      </c>
      <c r="C18" s="69">
        <f t="shared" ref="C18:E18" si="0">C8+C16</f>
        <v>554200</v>
      </c>
      <c r="D18" s="69">
        <f t="shared" si="0"/>
        <v>559100</v>
      </c>
      <c r="E18" s="69">
        <f t="shared" si="0"/>
        <v>34.439999999995052</v>
      </c>
    </row>
    <row r="21" spans="1:5" ht="39.950000000000003" customHeight="1" x14ac:dyDescent="0.25">
      <c r="A21" s="70" t="s">
        <v>102</v>
      </c>
      <c r="B21" s="115" t="s">
        <v>69</v>
      </c>
      <c r="C21" s="115"/>
      <c r="D21" s="116"/>
      <c r="E21" s="116"/>
    </row>
    <row r="22" spans="1:5" ht="20.100000000000001" customHeight="1" x14ac:dyDescent="0.25">
      <c r="A22" s="70"/>
      <c r="B22" s="71"/>
      <c r="C22" s="71"/>
      <c r="D22" s="71"/>
      <c r="E22" s="71"/>
    </row>
    <row r="23" spans="1:5" ht="39.950000000000003" customHeight="1" x14ac:dyDescent="0.25">
      <c r="A23" s="70" t="s">
        <v>119</v>
      </c>
      <c r="B23" s="115" t="s">
        <v>70</v>
      </c>
      <c r="C23" s="115"/>
      <c r="D23" s="116"/>
      <c r="E23" s="116"/>
    </row>
    <row r="25" spans="1:5" ht="20.100000000000001" customHeight="1" x14ac:dyDescent="0.25">
      <c r="B25" s="117" t="s">
        <v>68</v>
      </c>
      <c r="C25" s="117"/>
    </row>
  </sheetData>
  <mergeCells count="14">
    <mergeCell ref="B23:C23"/>
    <mergeCell ref="D23:E23"/>
    <mergeCell ref="B25:C25"/>
    <mergeCell ref="B10:B11"/>
    <mergeCell ref="C10:E10"/>
    <mergeCell ref="B21:C21"/>
    <mergeCell ref="D21:E21"/>
    <mergeCell ref="A10:A11"/>
    <mergeCell ref="A1:E1"/>
    <mergeCell ref="A2:E2"/>
    <mergeCell ref="A3:E3"/>
    <mergeCell ref="A5:A6"/>
    <mergeCell ref="B5:B6"/>
    <mergeCell ref="C5:E5"/>
  </mergeCells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10" sqref="A10:I10"/>
    </sheetView>
  </sheetViews>
  <sheetFormatPr defaultRowHeight="14.25" x14ac:dyDescent="0.25"/>
  <cols>
    <col min="1" max="1" width="9.28515625" style="57" customWidth="1"/>
    <col min="2" max="6" width="9.140625" style="17"/>
    <col min="7" max="7" width="6.85546875" style="17" customWidth="1"/>
    <col min="8" max="8" width="11.7109375" style="22" customWidth="1"/>
    <col min="9" max="9" width="12.140625" style="22" customWidth="1"/>
    <col min="10" max="16384" width="9.140625" style="17"/>
  </cols>
  <sheetData>
    <row r="1" spans="1:11" ht="15.75" customHeight="1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0"/>
    </row>
    <row r="2" spans="1:11" ht="15.75" customHeight="1" x14ac:dyDescent="0.25">
      <c r="A2" s="120" t="s">
        <v>111</v>
      </c>
      <c r="B2" s="120"/>
      <c r="C2" s="120"/>
      <c r="D2" s="120"/>
      <c r="E2" s="120"/>
      <c r="F2" s="120"/>
      <c r="G2" s="120"/>
      <c r="H2" s="120"/>
      <c r="I2" s="120"/>
    </row>
    <row r="3" spans="1:11" ht="15.75" customHeight="1" x14ac:dyDescent="0.25">
      <c r="A3" s="121" t="s">
        <v>84</v>
      </c>
      <c r="B3" s="121"/>
      <c r="C3" s="121"/>
      <c r="D3" s="121"/>
      <c r="E3" s="121"/>
      <c r="F3" s="121"/>
      <c r="G3" s="121"/>
      <c r="H3" s="121"/>
      <c r="I3" s="121"/>
    </row>
    <row r="4" spans="1:11" x14ac:dyDescent="0.25">
      <c r="A4" s="59"/>
      <c r="B4" s="59"/>
      <c r="C4" s="59"/>
      <c r="D4" s="59"/>
      <c r="E4" s="59"/>
      <c r="F4" s="59"/>
      <c r="G4" s="59"/>
      <c r="H4" s="59"/>
      <c r="I4" s="59"/>
    </row>
    <row r="6" spans="1:11" x14ac:dyDescent="0.25">
      <c r="A6" s="122" t="s">
        <v>112</v>
      </c>
      <c r="B6" s="122"/>
      <c r="C6" s="122"/>
      <c r="D6" s="122"/>
      <c r="E6" s="122"/>
      <c r="F6" s="122"/>
      <c r="G6" s="122"/>
      <c r="H6" s="122"/>
      <c r="I6" s="122"/>
    </row>
    <row r="7" spans="1:11" ht="99.75" customHeight="1" x14ac:dyDescent="0.25">
      <c r="A7" s="123" t="s">
        <v>130</v>
      </c>
      <c r="B7" s="124"/>
      <c r="C7" s="124"/>
      <c r="D7" s="124"/>
      <c r="E7" s="124"/>
      <c r="F7" s="124"/>
      <c r="G7" s="124"/>
      <c r="H7" s="124"/>
      <c r="I7" s="125"/>
    </row>
    <row r="9" spans="1:11" ht="16.5" customHeight="1" x14ac:dyDescent="0.25">
      <c r="A9" s="122" t="s">
        <v>113</v>
      </c>
      <c r="B9" s="122"/>
      <c r="C9" s="122"/>
      <c r="D9" s="122"/>
      <c r="E9" s="122"/>
      <c r="F9" s="122"/>
      <c r="G9" s="122"/>
      <c r="H9" s="122"/>
      <c r="I9" s="122"/>
    </row>
    <row r="10" spans="1:11" ht="285.75" customHeight="1" x14ac:dyDescent="0.25">
      <c r="A10" s="126" t="s">
        <v>131</v>
      </c>
      <c r="B10" s="126"/>
      <c r="C10" s="126"/>
      <c r="D10" s="126"/>
      <c r="E10" s="126"/>
      <c r="F10" s="126"/>
      <c r="G10" s="126"/>
      <c r="H10" s="126"/>
      <c r="I10" s="126"/>
      <c r="K10" s="23"/>
    </row>
    <row r="11" spans="1:11" x14ac:dyDescent="0.25">
      <c r="A11" s="57" t="s">
        <v>114</v>
      </c>
    </row>
    <row r="12" spans="1:11" ht="45" customHeight="1" x14ac:dyDescent="0.25">
      <c r="A12" s="60"/>
      <c r="B12" s="118" t="s">
        <v>102</v>
      </c>
      <c r="C12" s="118"/>
      <c r="D12" s="118"/>
      <c r="E12" s="118" t="s">
        <v>69</v>
      </c>
      <c r="F12" s="118"/>
      <c r="G12" s="118"/>
      <c r="H12" s="119" t="s">
        <v>66</v>
      </c>
      <c r="I12" s="119"/>
    </row>
    <row r="13" spans="1:11" x14ac:dyDescent="0.25">
      <c r="A13" s="60"/>
      <c r="B13" s="61"/>
      <c r="C13" s="61"/>
      <c r="D13" s="61"/>
      <c r="E13" s="61"/>
      <c r="F13" s="61"/>
      <c r="G13" s="61"/>
      <c r="H13" s="62"/>
      <c r="I13" s="62"/>
    </row>
    <row r="14" spans="1:11" ht="45" customHeight="1" x14ac:dyDescent="0.25">
      <c r="A14" s="60"/>
      <c r="B14" s="118" t="s">
        <v>67</v>
      </c>
      <c r="C14" s="118"/>
      <c r="D14" s="118"/>
      <c r="E14" s="118" t="s">
        <v>70</v>
      </c>
      <c r="F14" s="118"/>
      <c r="G14" s="118"/>
      <c r="H14" s="119" t="s">
        <v>66</v>
      </c>
      <c r="I14" s="119"/>
    </row>
    <row r="15" spans="1:11" x14ac:dyDescent="0.25">
      <c r="A15" s="60"/>
      <c r="B15" s="61"/>
      <c r="C15" s="61"/>
      <c r="D15" s="61"/>
      <c r="E15" s="61"/>
      <c r="F15" s="61"/>
      <c r="G15" s="61"/>
      <c r="H15" s="62"/>
      <c r="I15" s="62"/>
    </row>
    <row r="16" spans="1:11" x14ac:dyDescent="0.25">
      <c r="A16" s="60"/>
      <c r="B16" s="61"/>
      <c r="C16" s="61"/>
      <c r="D16" s="61"/>
      <c r="E16" s="61"/>
      <c r="F16" s="61"/>
      <c r="G16" s="61"/>
      <c r="H16" s="62"/>
      <c r="I16" s="62"/>
    </row>
    <row r="17" spans="1:9" ht="15" customHeight="1" x14ac:dyDescent="0.25">
      <c r="A17" s="60"/>
      <c r="B17" s="61"/>
      <c r="C17" s="61"/>
      <c r="D17" s="61"/>
      <c r="E17" s="27" t="s">
        <v>68</v>
      </c>
      <c r="F17" s="61"/>
      <c r="G17" s="61"/>
      <c r="H17" s="62"/>
      <c r="I17" s="62"/>
    </row>
    <row r="18" spans="1:9" ht="30" customHeight="1" x14ac:dyDescent="0.25">
      <c r="A18" s="60"/>
      <c r="B18" s="63"/>
      <c r="C18" s="63"/>
      <c r="D18" s="63"/>
      <c r="E18" s="63"/>
      <c r="F18" s="63"/>
      <c r="G18" s="63"/>
      <c r="H18" s="64"/>
      <c r="I18" s="64"/>
    </row>
    <row r="19" spans="1:9" ht="77.25" customHeight="1" x14ac:dyDescent="0.25">
      <c r="A19" s="60"/>
      <c r="B19" s="63"/>
      <c r="C19" s="63"/>
      <c r="D19" s="63"/>
      <c r="E19" s="63"/>
      <c r="F19" s="63"/>
      <c r="G19" s="63"/>
      <c r="H19" s="64"/>
      <c r="I19" s="64"/>
    </row>
    <row r="20" spans="1:9" ht="15" customHeight="1" x14ac:dyDescent="0.25">
      <c r="A20" s="60"/>
      <c r="B20" s="63"/>
      <c r="C20" s="63"/>
      <c r="D20" s="63"/>
      <c r="E20" s="63"/>
      <c r="F20" s="63"/>
      <c r="G20" s="63"/>
      <c r="H20" s="64"/>
      <c r="I20" s="64"/>
    </row>
    <row r="21" spans="1:9" ht="15" customHeight="1" x14ac:dyDescent="0.25"/>
    <row r="22" spans="1:9" ht="45" customHeight="1" x14ac:dyDescent="0.25"/>
    <row r="23" spans="1:9" ht="20.100000000000001" customHeight="1" x14ac:dyDescent="0.25"/>
    <row r="24" spans="1:9" ht="20.100000000000001" customHeight="1" x14ac:dyDescent="0.25"/>
    <row r="25" spans="1:9" ht="20.100000000000001" customHeight="1" x14ac:dyDescent="0.25"/>
    <row r="26" spans="1:9" ht="15" customHeight="1" x14ac:dyDescent="0.25"/>
    <row r="27" spans="1:9" ht="15" customHeight="1" x14ac:dyDescent="0.25"/>
    <row r="28" spans="1:9" ht="20.100000000000001" customHeight="1" x14ac:dyDescent="0.25"/>
    <row r="29" spans="1:9" ht="20.100000000000001" customHeight="1" x14ac:dyDescent="0.25"/>
    <row r="32" spans="1:9" ht="45" customHeight="1" x14ac:dyDescent="0.25"/>
    <row r="34" ht="45" customHeight="1" x14ac:dyDescent="0.25"/>
  </sheetData>
  <mergeCells count="13">
    <mergeCell ref="E14:G14"/>
    <mergeCell ref="H14:I14"/>
    <mergeCell ref="A1:I1"/>
    <mergeCell ref="A2:I2"/>
    <mergeCell ref="A3:I3"/>
    <mergeCell ref="A6:I6"/>
    <mergeCell ref="A7:I7"/>
    <mergeCell ref="A9:I9"/>
    <mergeCell ref="A10:I10"/>
    <mergeCell ref="B12:D12"/>
    <mergeCell ref="E12:G12"/>
    <mergeCell ref="H12:I12"/>
    <mergeCell ref="B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Prihodi</vt:lpstr>
      <vt:lpstr>Rashodi</vt:lpstr>
      <vt:lpstr>Rezultat</vt:lpstr>
      <vt:lpstr>Obrazloženje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marija.podolski</dc:creator>
  <cp:lastModifiedBy>Melita</cp:lastModifiedBy>
  <cp:lastPrinted>2018-05-07T14:19:47Z</cp:lastPrinted>
  <dcterms:created xsi:type="dcterms:W3CDTF">2017-05-23T12:10:24Z</dcterms:created>
  <dcterms:modified xsi:type="dcterms:W3CDTF">2018-06-07T10:36:49Z</dcterms:modified>
</cp:coreProperties>
</file>