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450" windowHeight="9795" activeTab="1"/>
  </bookViews>
  <sheets>
    <sheet name="Prihodi" sheetId="2" r:id="rId1"/>
    <sheet name="Rashodi" sheetId="1" r:id="rId2"/>
    <sheet name="Rezultat" sheetId="4" r:id="rId3"/>
    <sheet name="Obrazloženje" sheetId="5" r:id="rId4"/>
  </sheets>
  <calcPr calcId="145621"/>
</workbook>
</file>

<file path=xl/calcChain.xml><?xml version="1.0" encoding="utf-8"?>
<calcChain xmlns="http://schemas.openxmlformats.org/spreadsheetml/2006/main">
  <c r="L30" i="1" l="1"/>
  <c r="I70" i="1"/>
  <c r="K70" i="1"/>
  <c r="L28" i="1"/>
  <c r="K77" i="1" l="1"/>
  <c r="K84" i="1" s="1"/>
  <c r="L75" i="1"/>
  <c r="K74" i="1"/>
  <c r="L66" i="1"/>
  <c r="L67" i="1"/>
  <c r="L68" i="1"/>
  <c r="L65" i="1"/>
  <c r="K64" i="1"/>
  <c r="K83" i="1" s="1"/>
  <c r="K37" i="1"/>
  <c r="K82" i="1" s="1"/>
  <c r="K9" i="1"/>
  <c r="K73" i="1" l="1"/>
  <c r="K81" i="1"/>
  <c r="K86" i="1" s="1"/>
  <c r="K8" i="1"/>
  <c r="K7" i="1" l="1"/>
  <c r="K6" i="1" s="1"/>
  <c r="L16" i="2"/>
  <c r="L15" i="2" s="1"/>
  <c r="L10" i="2"/>
  <c r="L9" i="2" s="1"/>
  <c r="K15" i="2"/>
  <c r="K11" i="2"/>
  <c r="K9" i="2"/>
  <c r="K7" i="2"/>
  <c r="J8" i="2"/>
  <c r="L8" i="2" s="1"/>
  <c r="L7" i="2" s="1"/>
  <c r="J45" i="1"/>
  <c r="L45" i="1" s="1"/>
  <c r="J31" i="1"/>
  <c r="L31" i="1" s="1"/>
  <c r="J22" i="1"/>
  <c r="L22" i="1" s="1"/>
  <c r="J18" i="1"/>
  <c r="L18" i="1" s="1"/>
  <c r="J29" i="1"/>
  <c r="L29" i="1" s="1"/>
  <c r="J24" i="1"/>
  <c r="L24" i="1" s="1"/>
  <c r="J19" i="1"/>
  <c r="L19" i="1" s="1"/>
  <c r="J40" i="1"/>
  <c r="L40" i="1" s="1"/>
  <c r="J41" i="1"/>
  <c r="L41" i="1" s="1"/>
  <c r="I64" i="1"/>
  <c r="H64" i="1"/>
  <c r="J34" i="1"/>
  <c r="L34" i="1" s="1"/>
  <c r="I74" i="1"/>
  <c r="J76" i="1"/>
  <c r="L76" i="1" s="1"/>
  <c r="L74" i="1" s="1"/>
  <c r="H9" i="1"/>
  <c r="I9" i="1"/>
  <c r="J36" i="1"/>
  <c r="L36" i="1" s="1"/>
  <c r="J33" i="1"/>
  <c r="L33" i="1" s="1"/>
  <c r="I77" i="1"/>
  <c r="I84" i="1" s="1"/>
  <c r="J79" i="1"/>
  <c r="L79" i="1" s="1"/>
  <c r="J78" i="1"/>
  <c r="L78" i="1" s="1"/>
  <c r="J74" i="1"/>
  <c r="J72" i="1"/>
  <c r="L72" i="1" s="1"/>
  <c r="J71" i="1"/>
  <c r="J69" i="1"/>
  <c r="J39" i="1"/>
  <c r="L39" i="1" s="1"/>
  <c r="J42" i="1"/>
  <c r="L42" i="1" s="1"/>
  <c r="J43" i="1"/>
  <c r="L43" i="1" s="1"/>
  <c r="J44" i="1"/>
  <c r="L44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L55" i="1" s="1"/>
  <c r="J56" i="1"/>
  <c r="L56" i="1" s="1"/>
  <c r="J57" i="1"/>
  <c r="L57" i="1" s="1"/>
  <c r="J58" i="1"/>
  <c r="L58" i="1" s="1"/>
  <c r="J59" i="1"/>
  <c r="L59" i="1" s="1"/>
  <c r="J60" i="1"/>
  <c r="L60" i="1" s="1"/>
  <c r="J61" i="1"/>
  <c r="L61" i="1" s="1"/>
  <c r="J62" i="1"/>
  <c r="L62" i="1" s="1"/>
  <c r="J63" i="1"/>
  <c r="L63" i="1" s="1"/>
  <c r="J38" i="1"/>
  <c r="L38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20" i="1"/>
  <c r="L20" i="1" s="1"/>
  <c r="J21" i="1"/>
  <c r="L21" i="1" s="1"/>
  <c r="J23" i="1"/>
  <c r="L23" i="1" s="1"/>
  <c r="J25" i="1"/>
  <c r="L25" i="1" s="1"/>
  <c r="J26" i="1"/>
  <c r="L26" i="1" s="1"/>
  <c r="J27" i="1"/>
  <c r="L27" i="1" s="1"/>
  <c r="J32" i="1"/>
  <c r="L32" i="1" s="1"/>
  <c r="J35" i="1"/>
  <c r="L35" i="1" s="1"/>
  <c r="J10" i="1"/>
  <c r="L10" i="1" s="1"/>
  <c r="J16" i="2"/>
  <c r="J13" i="2"/>
  <c r="L13" i="2" s="1"/>
  <c r="J14" i="2"/>
  <c r="L14" i="2" s="1"/>
  <c r="J12" i="2"/>
  <c r="L12" i="2" s="1"/>
  <c r="J10" i="2"/>
  <c r="B16" i="4"/>
  <c r="C8" i="4"/>
  <c r="B8" i="4"/>
  <c r="L71" i="1" l="1"/>
  <c r="L70" i="1" s="1"/>
  <c r="J70" i="1"/>
  <c r="L77" i="1"/>
  <c r="L84" i="1" s="1"/>
  <c r="L37" i="1"/>
  <c r="L82" i="1" s="1"/>
  <c r="L9" i="1"/>
  <c r="J64" i="1"/>
  <c r="L69" i="1"/>
  <c r="L64" i="1" s="1"/>
  <c r="L83" i="1" s="1"/>
  <c r="L73" i="1"/>
  <c r="L11" i="2"/>
  <c r="L6" i="2" s="1"/>
  <c r="K6" i="2"/>
  <c r="J77" i="1"/>
  <c r="J84" i="1" s="1"/>
  <c r="J9" i="1"/>
  <c r="B18" i="4"/>
  <c r="L81" i="1" l="1"/>
  <c r="J37" i="1"/>
  <c r="I37" i="1"/>
  <c r="H37" i="1"/>
  <c r="J81" i="1"/>
  <c r="I85" i="1"/>
  <c r="H70" i="1"/>
  <c r="H85" i="1" s="1"/>
  <c r="J11" i="2"/>
  <c r="E14" i="4" s="1"/>
  <c r="I11" i="2"/>
  <c r="H11" i="2"/>
  <c r="H77" i="1"/>
  <c r="H84" i="1" s="1"/>
  <c r="I81" i="1"/>
  <c r="H74" i="1"/>
  <c r="H81" i="1" s="1"/>
  <c r="I83" i="1"/>
  <c r="J83" i="1"/>
  <c r="H83" i="1"/>
  <c r="I7" i="2"/>
  <c r="J7" i="2"/>
  <c r="I9" i="2"/>
  <c r="J9" i="2"/>
  <c r="I15" i="2"/>
  <c r="J15" i="2"/>
  <c r="H15" i="2"/>
  <c r="H9" i="2"/>
  <c r="H7" i="2"/>
  <c r="J85" i="1" l="1"/>
  <c r="E15" i="4" s="1"/>
  <c r="E13" i="4"/>
  <c r="C16" i="4"/>
  <c r="C18" i="4" s="1"/>
  <c r="E7" i="4"/>
  <c r="E8" i="4" s="1"/>
  <c r="D8" i="4"/>
  <c r="J8" i="1"/>
  <c r="I8" i="1"/>
  <c r="H8" i="1"/>
  <c r="I73" i="1"/>
  <c r="J73" i="1"/>
  <c r="H73" i="1"/>
  <c r="H6" i="2"/>
  <c r="I6" i="2"/>
  <c r="J6" i="2"/>
  <c r="L85" i="1" l="1"/>
  <c r="L86" i="1" s="1"/>
  <c r="L8" i="1"/>
  <c r="L7" i="1" s="1"/>
  <c r="L6" i="1" s="1"/>
  <c r="H7" i="1"/>
  <c r="H6" i="1" s="1"/>
  <c r="J7" i="1"/>
  <c r="J6" i="1" s="1"/>
  <c r="I7" i="1"/>
  <c r="I6" i="1" s="1"/>
  <c r="J82" i="1"/>
  <c r="H82" i="1"/>
  <c r="H86" i="1" s="1"/>
  <c r="I82" i="1"/>
  <c r="I86" i="1" s="1"/>
  <c r="J86" i="1" l="1"/>
  <c r="D16" i="4" l="1"/>
  <c r="D18" i="4" s="1"/>
  <c r="E12" i="4"/>
  <c r="E16" i="4" s="1"/>
  <c r="E18" i="4" s="1"/>
</calcChain>
</file>

<file path=xl/sharedStrings.xml><?xml version="1.0" encoding="utf-8"?>
<sst xmlns="http://schemas.openxmlformats.org/spreadsheetml/2006/main" count="222" uniqueCount="129">
  <si>
    <t>PUČKO OTVORENO UČILIŠTE KRIŽEVCI</t>
  </si>
  <si>
    <t>Program</t>
  </si>
  <si>
    <t>Aktivnost</t>
  </si>
  <si>
    <t>Izvor sredstava</t>
  </si>
  <si>
    <t>11 - OPĆI PRIHODI I PRIMICI</t>
  </si>
  <si>
    <t>31111</t>
  </si>
  <si>
    <t>Plaće za zaposlene</t>
  </si>
  <si>
    <t>31213</t>
  </si>
  <si>
    <t>Darovi</t>
  </si>
  <si>
    <t>31216</t>
  </si>
  <si>
    <t>Regres za godišnji odmor</t>
  </si>
  <si>
    <t>31219</t>
  </si>
  <si>
    <t>Ostali nenavedeni rashodi za zaposlene</t>
  </si>
  <si>
    <t>31321</t>
  </si>
  <si>
    <t>Doprinosi za obvezno zdravstveno osiguranje</t>
  </si>
  <si>
    <t>31322</t>
  </si>
  <si>
    <t>Doprinos za obvezno zdravstveno osiguranje zaštite zdravlja na radu</t>
  </si>
  <si>
    <t>31332</t>
  </si>
  <si>
    <t>Doprinosi za obvezno osiguranje u slučaju nezaposlenosti</t>
  </si>
  <si>
    <t>32121</t>
  </si>
  <si>
    <t>Naknade za prijevoz na posao i s posla</t>
  </si>
  <si>
    <t>32214</t>
  </si>
  <si>
    <t>Materijal i sredstva za čišćenje i održavanje</t>
  </si>
  <si>
    <t>32231</t>
  </si>
  <si>
    <t>Električna energija</t>
  </si>
  <si>
    <t>32233</t>
  </si>
  <si>
    <t>Plin</t>
  </si>
  <si>
    <t>32322</t>
  </si>
  <si>
    <t>Usluge tekućeg i investicijskog održavanja postrojenja i opreme</t>
  </si>
  <si>
    <t>32341</t>
  </si>
  <si>
    <t>Opskrba vodom</t>
  </si>
  <si>
    <t>32342</t>
  </si>
  <si>
    <t>Iznošenje i odvoz smeća</t>
  </si>
  <si>
    <t>32344</t>
  </si>
  <si>
    <t>Dimnjačarske i ekološke usluge</t>
  </si>
  <si>
    <t>32372</t>
  </si>
  <si>
    <t>Ugovori o djelu</t>
  </si>
  <si>
    <t>32399</t>
  </si>
  <si>
    <t>Ostale nespomenute usluge</t>
  </si>
  <si>
    <t>32922</t>
  </si>
  <si>
    <t>Premije osiguranja ostale imovine</t>
  </si>
  <si>
    <t>21 - VLASTITI PRIHODI - PUČKO OTVORENO UČILIŠTE KRIŽEVCI</t>
  </si>
  <si>
    <t>32211</t>
  </si>
  <si>
    <t>Uredski materijal</t>
  </si>
  <si>
    <t>32311</t>
  </si>
  <si>
    <t>Usluge telefona, telefaksa</t>
  </si>
  <si>
    <t>32313</t>
  </si>
  <si>
    <t>Poštarina (pisma, tiskanice i sl.)</t>
  </si>
  <si>
    <t>Autorski honorari</t>
  </si>
  <si>
    <t>32382</t>
  </si>
  <si>
    <t>Usluge razvoja software-a</t>
  </si>
  <si>
    <t>32999</t>
  </si>
  <si>
    <t>Ostali nespomenuti rashodi poslovanja</t>
  </si>
  <si>
    <t>34311</t>
  </si>
  <si>
    <t>Usluge banaka</t>
  </si>
  <si>
    <t>61 - PRIHODI OD PRODAJE IMOVINE - PUČKO OTVORENO UČILIŠTE KRIŽEVCI</t>
  </si>
  <si>
    <t>32321</t>
  </si>
  <si>
    <t>Usluge tekućeg i investicijskog održavanja građevinskih objekata</t>
  </si>
  <si>
    <t>31 - PRIHODI PO POSEBNIM PROPISIMA - PUČKO OTVORENO UČILIŠTE KRIŽEVCI</t>
  </si>
  <si>
    <t>42 - PRIHODI IZ DRUGIH PRORAČUNA TE OSTALIH SUBJEKATA UNUTAR OPĆEG PRORAČUNA - PUČKO OTVORENO UČILIŠTE KRIŽEVCI</t>
  </si>
  <si>
    <t>KONTO</t>
  </si>
  <si>
    <t>______________________</t>
  </si>
  <si>
    <t>Odgovorna osoba:</t>
  </si>
  <si>
    <t>M.P.</t>
  </si>
  <si>
    <t>Nataša Bogdanović</t>
  </si>
  <si>
    <t>Melita Habdija</t>
  </si>
  <si>
    <t>Prihodi od pruženih usluga</t>
  </si>
  <si>
    <t>Sufinanciranje cijene usluge, participacije i slično</t>
  </si>
  <si>
    <t>Stambeni objekti za zaposlene</t>
  </si>
  <si>
    <t>UKUPNO</t>
  </si>
  <si>
    <t>NAPOMENA</t>
  </si>
  <si>
    <t>Prihodi</t>
  </si>
  <si>
    <t>Rashodi</t>
  </si>
  <si>
    <t>31 Prihodi po posebnim propisima</t>
  </si>
  <si>
    <t>42 Prihodi iz drugih proračuna</t>
  </si>
  <si>
    <t>Ukupno</t>
  </si>
  <si>
    <t>OBRAZLOŽENJE</t>
  </si>
  <si>
    <t>PRIHODI</t>
  </si>
  <si>
    <t>RASHODI</t>
  </si>
  <si>
    <t>Oprema</t>
  </si>
  <si>
    <t>Usluge platnog prometa</t>
  </si>
  <si>
    <t>61 Prihodi od prodaje imovine</t>
  </si>
  <si>
    <t>21 Vlastiti prihodi</t>
  </si>
  <si>
    <t>Izvor 21</t>
  </si>
  <si>
    <t>Izvor 31</t>
  </si>
  <si>
    <t>Izvor 42</t>
  </si>
  <si>
    <t>Izvor 61</t>
  </si>
  <si>
    <t>Izvor 11</t>
  </si>
  <si>
    <t>Naknada za prijevoz na službenom putu</t>
  </si>
  <si>
    <t>Seminari,savjetovanja, simpoziji</t>
  </si>
  <si>
    <t>Naknada za korištenje priv.automobila u služ.svrhe</t>
  </si>
  <si>
    <t>Literatura</t>
  </si>
  <si>
    <t>Elektronski mediji</t>
  </si>
  <si>
    <t>Reprezentacija</t>
  </si>
  <si>
    <t>Javnobilježničke pristojbe</t>
  </si>
  <si>
    <t>Dnevnice na službenom putuD</t>
  </si>
  <si>
    <t>Obrazloženje izmjena i dopuna plana prihoda</t>
  </si>
  <si>
    <t>Obrazloženje izmjena i dopuna plana rashoda</t>
  </si>
  <si>
    <t xml:space="preserve"> </t>
  </si>
  <si>
    <t>REZULTAT</t>
  </si>
  <si>
    <t>Sredstva Grada</t>
  </si>
  <si>
    <t>Rezultat</t>
  </si>
  <si>
    <t>11 Opći prihodi i primici</t>
  </si>
  <si>
    <t>Preneseni rezultat 2017.</t>
  </si>
  <si>
    <t>2018. NOVI PLAN</t>
  </si>
  <si>
    <t>Prihodi 
(671)</t>
  </si>
  <si>
    <t>PLAN</t>
  </si>
  <si>
    <t>NOVI PLAN</t>
  </si>
  <si>
    <t>Ostali materijal za redovnu djelatnost</t>
  </si>
  <si>
    <t>Izvor</t>
  </si>
  <si>
    <t>3401 KULTURNO-OBRAZOVNA DJELATNOST - PUČKO OTVORENO UČILIŠTE KRIŽEVCI</t>
  </si>
  <si>
    <t>A 340101 REDOVNI RAD PUČKOG OTVORENOG UČILIŠTA KRIŽEVCI</t>
  </si>
  <si>
    <t>Projekt</t>
  </si>
  <si>
    <t>K 340102 OPREMANJE VELIKE DVORANE HRVATSKOG DOMA</t>
  </si>
  <si>
    <t>2. Izmjene i dopune financijskog plana za 2018. godinu</t>
  </si>
  <si>
    <t>REBALANS 1</t>
  </si>
  <si>
    <t>REBALANS 2</t>
  </si>
  <si>
    <t>42 - PRIHODI IZ DRUGIH PRORAČUNA TE OSTALIH SUBJEKATA UNUTAR OPĆEG PRORAČUNA - PUČKO OTVORENO UČILIŠTE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</si>
  <si>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</si>
  <si>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</si>
  <si>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</si>
  <si>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Datum:</t>
  </si>
  <si>
    <t>Nataša Bogdanovć</t>
  </si>
  <si>
    <t>_____________________</t>
  </si>
  <si>
    <r>
      <t>Prihode</t>
    </r>
    <r>
      <rPr>
        <b/>
        <sz val="10.5"/>
        <rFont val="Calibri"/>
        <family val="2"/>
        <charset val="238"/>
        <scheme val="minor"/>
      </rPr>
      <t xml:space="preserve"> IZVOR 31</t>
    </r>
    <r>
      <rPr>
        <sz val="10.5"/>
        <rFont val="Calibri"/>
        <family val="2"/>
        <charset val="238"/>
        <scheme val="minor"/>
      </rPr>
      <t xml:space="preserve"> smo povećali +5.000,00 kn, jer se u listopadu organizira kazališna predstavu za djecu u suradnji sa OŠ LJ:. Modec, te će biti prihod od naplaćenih ulaznica.
Prihod iz </t>
    </r>
    <r>
      <rPr>
        <b/>
        <sz val="10.5"/>
        <rFont val="Calibri"/>
        <family val="2"/>
        <charset val="238"/>
        <scheme val="minor"/>
      </rPr>
      <t xml:space="preserve">IZVORA 61- </t>
    </r>
    <r>
      <rPr>
        <sz val="10.5"/>
        <rFont val="Calibri"/>
        <family val="2"/>
        <charset val="238"/>
        <scheme val="minor"/>
      </rPr>
      <t>smo manjili za -100,00 kn, da bi bio u slađen s ostvarenjem u prvih devet mjeseci.
Ukupno prihodi sada iznose</t>
    </r>
    <r>
      <rPr>
        <b/>
        <sz val="10.5"/>
        <rFont val="Calibri"/>
        <family val="2"/>
        <charset val="238"/>
        <scheme val="minor"/>
      </rPr>
      <t xml:space="preserve"> 167.100,00 kn.</t>
    </r>
  </si>
  <si>
    <r>
      <t>Rashode</t>
    </r>
    <r>
      <rPr>
        <b/>
        <sz val="10.5"/>
        <rFont val="Calibri"/>
        <family val="2"/>
        <charset val="238"/>
        <scheme val="minor"/>
      </rPr>
      <t xml:space="preserve"> IZVORA 31 i 61</t>
    </r>
    <r>
      <rPr>
        <sz val="10.5"/>
        <rFont val="Calibri"/>
        <family val="2"/>
        <charset val="238"/>
        <scheme val="minor"/>
      </rPr>
      <t xml:space="preserve"> uskladili smo prihodima iz tih izvora , a u rashode 2018. uvrstili smo 4.900,00 kn prenesenog viška iz ranijih razdoblja. 
Rashodi</t>
    </r>
    <r>
      <rPr>
        <b/>
        <sz val="10.5"/>
        <rFont val="Calibri"/>
        <family val="2"/>
        <charset val="238"/>
        <scheme val="minor"/>
      </rPr>
      <t xml:space="preserve"> IZVORA 11 </t>
    </r>
    <r>
      <rPr>
        <sz val="10.5"/>
        <rFont val="Calibri"/>
        <family val="2"/>
        <charset val="238"/>
        <scheme val="minor"/>
      </rPr>
      <t>povećani su za +14.000,00 kn i to: rashodi za  plin, električnu energiju i vodu za veliku dvoranu dodano je 5.100,00 kn za predviđenu potrošnju do kraja godine;  elektronski mediji povećanje 3.000,00 kuna - troškovi objave natječaja za ravnatelja; na autorskim honorarima dodano je 1.500,00 kuna - za sufinanciranje održanih koncerata u rujnu;  na ostalim uslugama dodano je 3.400,00 kn - usluge tehničara u dvoranama do kraja godine te trošak sufinanciranja jednoga održanog koncerta u rujnu ( plaćanje preko izdanog računa udruge); javnobilježnička pristojba - 1.000,00 kuna - trošak izmjena statuta i sl. Ukupno rashodi sada iznose</t>
    </r>
    <r>
      <rPr>
        <b/>
        <sz val="10.5"/>
        <rFont val="Calibri"/>
        <family val="2"/>
        <charset val="238"/>
        <scheme val="minor"/>
      </rPr>
      <t xml:space="preserve"> 578.000,00 kn.</t>
    </r>
  </si>
  <si>
    <t>Računovođa</t>
  </si>
  <si>
    <t>_____________12.10.2018._________</t>
  </si>
  <si>
    <t>12.10.2018.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</si>
</sst>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rgb="FF7030A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.5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129">
    <xf numFmtId="0" fontId="0" fillId="0" borderId="0" xfId="0"/>
    <xf numFmtId="0" fontId="3" fillId="0" borderId="0" xfId="0" applyFont="1" applyFill="1" applyAlignment="1">
      <alignment vertical="center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4" fillId="3" borderId="1" xfId="1" applyNumberFormat="1" applyFont="1" applyFill="1" applyBorder="1" applyAlignment="1">
      <alignment horizontal="left" vertical="center" wrapText="1" readingOrder="1"/>
    </xf>
    <xf numFmtId="0" fontId="4" fillId="4" borderId="1" xfId="1" applyNumberFormat="1" applyFont="1" applyFill="1" applyBorder="1" applyAlignment="1">
      <alignment horizontal="left" vertical="center" wrapText="1" readingOrder="1"/>
    </xf>
    <xf numFmtId="4" fontId="3" fillId="0" borderId="0" xfId="0" applyNumberFormat="1" applyFont="1" applyFill="1" applyAlignment="1">
      <alignment vertical="center" readingOrder="1"/>
    </xf>
    <xf numFmtId="4" fontId="5" fillId="0" borderId="1" xfId="0" applyNumberFormat="1" applyFont="1" applyFill="1" applyBorder="1" applyAlignment="1">
      <alignment horizontal="center" vertical="center" readingOrder="1"/>
    </xf>
    <xf numFmtId="4" fontId="4" fillId="4" borderId="1" xfId="1" applyNumberFormat="1" applyFont="1" applyFill="1" applyBorder="1" applyAlignment="1">
      <alignment horizontal="right" vertical="center" readingOrder="1"/>
    </xf>
    <xf numFmtId="4" fontId="4" fillId="3" borderId="1" xfId="1" applyNumberFormat="1" applyFont="1" applyFill="1" applyBorder="1" applyAlignment="1">
      <alignment horizontal="right" vertical="center" readingOrder="1"/>
    </xf>
    <xf numFmtId="4" fontId="4" fillId="2" borderId="1" xfId="1" applyNumberFormat="1" applyFont="1" applyFill="1" applyBorder="1" applyAlignment="1">
      <alignment horizontal="right" vertical="center" readingOrder="1"/>
    </xf>
    <xf numFmtId="4" fontId="3" fillId="0" borderId="1" xfId="1" applyNumberFormat="1" applyFont="1" applyFill="1" applyBorder="1" applyAlignment="1">
      <alignment horizontal="right" vertical="center" readingOrder="1"/>
    </xf>
    <xf numFmtId="4" fontId="3" fillId="0" borderId="1" xfId="0" applyNumberFormat="1" applyFont="1" applyFill="1" applyBorder="1" applyAlignment="1">
      <alignment vertical="center" readingOrder="1"/>
    </xf>
    <xf numFmtId="4" fontId="4" fillId="4" borderId="1" xfId="1" applyNumberFormat="1" applyFont="1" applyFill="1" applyBorder="1" applyAlignment="1">
      <alignment vertical="center" readingOrder="1"/>
    </xf>
    <xf numFmtId="4" fontId="4" fillId="3" borderId="1" xfId="1" applyNumberFormat="1" applyFont="1" applyFill="1" applyBorder="1" applyAlignment="1">
      <alignment vertical="center" readingOrder="1"/>
    </xf>
    <xf numFmtId="4" fontId="4" fillId="2" borderId="1" xfId="0" applyNumberFormat="1" applyFont="1" applyFill="1" applyBorder="1" applyAlignment="1">
      <alignment vertical="center" readingOrder="1"/>
    </xf>
    <xf numFmtId="0" fontId="3" fillId="0" borderId="0" xfId="0" applyFont="1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0" fontId="3" fillId="0" borderId="0" xfId="0" applyFont="1" applyAlignment="1"/>
    <xf numFmtId="4" fontId="3" fillId="0" borderId="0" xfId="0" applyNumberFormat="1" applyFont="1" applyAlignment="1"/>
    <xf numFmtId="4" fontId="4" fillId="5" borderId="1" xfId="0" applyNumberFormat="1" applyFont="1" applyFill="1" applyBorder="1" applyAlignment="1">
      <alignment horizontal="center" vertical="center" readingOrder="1"/>
    </xf>
    <xf numFmtId="4" fontId="4" fillId="5" borderId="1" xfId="0" applyNumberFormat="1" applyFont="1" applyFill="1" applyBorder="1" applyAlignment="1">
      <alignment horizontal="right" vertical="center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0" xfId="0" applyFont="1" applyFill="1" applyAlignment="1">
      <alignment vertical="center" wrapText="1" readingOrder="1"/>
    </xf>
    <xf numFmtId="0" fontId="3" fillId="0" borderId="1" xfId="2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4" fontId="10" fillId="0" borderId="12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4" fontId="10" fillId="0" borderId="12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center" vertical="center" wrapText="1"/>
    </xf>
    <xf numFmtId="4" fontId="9" fillId="6" borderId="2" xfId="0" applyNumberFormat="1" applyFont="1" applyFill="1" applyBorder="1" applyAlignment="1">
      <alignment horizontal="right" vertical="center"/>
    </xf>
    <xf numFmtId="4" fontId="9" fillId="6" borderId="3" xfId="0" applyNumberFormat="1" applyFont="1" applyFill="1" applyBorder="1" applyAlignment="1">
      <alignment horizontal="right" vertical="center"/>
    </xf>
    <xf numFmtId="4" fontId="9" fillId="6" borderId="4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center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0" xfId="5" applyFont="1" applyFill="1" applyAlignment="1">
      <alignment horizontal="center" vertical="top"/>
    </xf>
    <xf numFmtId="0" fontId="9" fillId="2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4" fontId="10" fillId="0" borderId="13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horizontal="right" vertical="center"/>
    </xf>
    <xf numFmtId="4" fontId="5" fillId="0" borderId="1" xfId="3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 wrapText="1" readingOrder="1"/>
    </xf>
    <xf numFmtId="4" fontId="3" fillId="0" borderId="1" xfId="0" applyNumberFormat="1" applyFont="1" applyFill="1" applyBorder="1" applyAlignment="1">
      <alignment horizontal="right" vertical="center" readingOrder="1"/>
    </xf>
    <xf numFmtId="4" fontId="3" fillId="0" borderId="1" xfId="0" applyNumberFormat="1" applyFont="1" applyFill="1" applyBorder="1" applyAlignment="1">
      <alignment horizontal="center" vertical="center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4" fillId="2" borderId="1" xfId="1" applyNumberFormat="1" applyFont="1" applyFill="1" applyBorder="1" applyAlignment="1">
      <alignment horizontal="left" vertical="center" wrapText="1" readingOrder="1"/>
    </xf>
    <xf numFmtId="0" fontId="4" fillId="3" borderId="1" xfId="1" applyNumberFormat="1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 readingOrder="1"/>
    </xf>
    <xf numFmtId="4" fontId="4" fillId="2" borderId="1" xfId="1" applyNumberFormat="1" applyFont="1" applyFill="1" applyBorder="1" applyAlignment="1">
      <alignment horizontal="center" vertical="center" readingOrder="1"/>
    </xf>
    <xf numFmtId="0" fontId="4" fillId="2" borderId="1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horizontal="center" vertical="center" readingOrder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4" fontId="13" fillId="0" borderId="1" xfId="3" applyNumberFormat="1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vertical="center" readingOrder="1"/>
    </xf>
    <xf numFmtId="0" fontId="3" fillId="0" borderId="0" xfId="2" applyFont="1" applyFill="1" applyBorder="1" applyAlignment="1">
      <alignment horizontal="left" vertical="center" wrapText="1" readingOrder="1"/>
    </xf>
    <xf numFmtId="4" fontId="3" fillId="0" borderId="0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3" fillId="0" borderId="1" xfId="1" applyNumberFormat="1" applyFont="1" applyFill="1" applyBorder="1" applyAlignment="1">
      <alignment horizontal="left" vertical="center" wrapText="1" readingOrder="1"/>
    </xf>
    <xf numFmtId="4" fontId="16" fillId="0" borderId="1" xfId="1" applyNumberFormat="1" applyFont="1" applyFill="1" applyBorder="1" applyAlignment="1">
      <alignment horizontal="right" vertical="center" readingOrder="1"/>
    </xf>
    <xf numFmtId="0" fontId="16" fillId="0" borderId="1" xfId="1" applyNumberFormat="1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2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0" xfId="0" applyFont="1" applyFill="1" applyAlignment="1">
      <alignment horizontal="center" vertical="center"/>
    </xf>
    <xf numFmtId="0" fontId="12" fillId="0" borderId="0" xfId="1" applyNumberFormat="1" applyFont="1" applyFill="1" applyAlignment="1">
      <alignment horizontal="center" vertical="center" wrapText="1" readingOrder="1"/>
    </xf>
    <xf numFmtId="0" fontId="2" fillId="0" borderId="0" xfId="2" applyFont="1" applyFill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readingOrder="1"/>
    </xf>
    <xf numFmtId="0" fontId="7" fillId="0" borderId="0" xfId="2" applyFont="1" applyFill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readingOrder="1"/>
    </xf>
    <xf numFmtId="0" fontId="3" fillId="0" borderId="1" xfId="2" applyFont="1" applyFill="1" applyBorder="1" applyAlignment="1">
      <alignment horizontal="left" vertical="center" wrapText="1" readingOrder="1"/>
    </xf>
    <xf numFmtId="0" fontId="4" fillId="5" borderId="2" xfId="0" applyFont="1" applyFill="1" applyBorder="1" applyAlignment="1">
      <alignment horizontal="center" vertical="center" readingOrder="1"/>
    </xf>
    <xf numFmtId="0" fontId="4" fillId="5" borderId="3" xfId="0" applyFont="1" applyFill="1" applyBorder="1" applyAlignment="1">
      <alignment horizontal="center" vertical="center" readingOrder="1"/>
    </xf>
    <xf numFmtId="0" fontId="4" fillId="5" borderId="4" xfId="0" applyFont="1" applyFill="1" applyBorder="1" applyAlignment="1">
      <alignment horizontal="center" vertical="center" readingOrder="1"/>
    </xf>
    <xf numFmtId="0" fontId="3" fillId="0" borderId="2" xfId="1" applyNumberFormat="1" applyFont="1" applyFill="1" applyBorder="1" applyAlignment="1">
      <alignment horizontal="left" vertical="center" wrapText="1" readingOrder="1"/>
    </xf>
    <xf numFmtId="0" fontId="3" fillId="0" borderId="3" xfId="1" applyNumberFormat="1" applyFont="1" applyFill="1" applyBorder="1" applyAlignment="1">
      <alignment horizontal="left" vertical="center" wrapText="1" readingOrder="1"/>
    </xf>
    <xf numFmtId="0" fontId="3" fillId="0" borderId="4" xfId="1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 vertical="center" wrapText="1" readingOrder="1"/>
    </xf>
    <xf numFmtId="0" fontId="16" fillId="0" borderId="2" xfId="1" applyNumberFormat="1" applyFont="1" applyFill="1" applyBorder="1" applyAlignment="1">
      <alignment horizontal="left" vertical="center" wrapText="1" readingOrder="1"/>
    </xf>
    <xf numFmtId="0" fontId="16" fillId="0" borderId="3" xfId="1" applyNumberFormat="1" applyFont="1" applyFill="1" applyBorder="1" applyAlignment="1">
      <alignment horizontal="left" vertical="center" wrapText="1" readingOrder="1"/>
    </xf>
    <xf numFmtId="0" fontId="16" fillId="0" borderId="4" xfId="1" applyNumberFormat="1" applyFont="1" applyFill="1" applyBorder="1" applyAlignment="1">
      <alignment horizontal="left" vertical="center" wrapText="1" readingOrder="1"/>
    </xf>
    <xf numFmtId="0" fontId="4" fillId="4" borderId="1" xfId="1" applyNumberFormat="1" applyFont="1" applyFill="1" applyBorder="1" applyAlignment="1">
      <alignment horizontal="left" vertical="center" wrapText="1" readingOrder="1"/>
    </xf>
    <xf numFmtId="0" fontId="4" fillId="3" borderId="1" xfId="1" applyNumberFormat="1" applyFont="1" applyFill="1" applyBorder="1" applyAlignment="1">
      <alignment horizontal="left" vertical="center" wrapText="1" readingOrder="1"/>
    </xf>
    <xf numFmtId="0" fontId="3" fillId="0" borderId="1" xfId="0" applyFont="1" applyFill="1" applyBorder="1" applyAlignment="1">
      <alignment horizontal="left" vertical="center" readingOrder="1"/>
    </xf>
    <xf numFmtId="0" fontId="3" fillId="7" borderId="1" xfId="0" applyFont="1" applyFill="1" applyBorder="1" applyAlignment="1">
      <alignment horizontal="center" vertical="center" readingOrder="1"/>
    </xf>
    <xf numFmtId="0" fontId="9" fillId="6" borderId="5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8" xfId="0" applyFont="1" applyBorder="1"/>
    <xf numFmtId="0" fontId="14" fillId="6" borderId="6" xfId="0" applyFont="1" applyFill="1" applyBorder="1" applyAlignment="1">
      <alignment horizontal="center" vertical="center"/>
    </xf>
    <xf numFmtId="0" fontId="15" fillId="0" borderId="6" xfId="0" applyFont="1" applyBorder="1"/>
    <xf numFmtId="0" fontId="15" fillId="0" borderId="7" xfId="0" applyFont="1" applyBorder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12" fillId="0" borderId="0" xfId="4" applyFont="1" applyFill="1" applyAlignment="1">
      <alignment horizontal="center" vertical="center" wrapText="1" readingOrder="1"/>
    </xf>
    <xf numFmtId="0" fontId="2" fillId="0" borderId="0" xfId="4" applyFont="1" applyFill="1" applyAlignment="1">
      <alignment horizontal="center" vertical="center" wrapText="1" readingOrder="1"/>
    </xf>
    <xf numFmtId="0" fontId="7" fillId="0" borderId="0" xfId="4" applyFont="1" applyFill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</cellXfs>
  <cellStyles count="6">
    <cellStyle name="Comma" xfId="1" builtinId="3"/>
    <cellStyle name="Comma 2" xfId="2"/>
    <cellStyle name="Comma 2 2" xfId="4"/>
    <cellStyle name="Normal" xfId="0" builtinId="0"/>
    <cellStyle name="Normal 2" xfId="3"/>
    <cellStyle name="Normal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H20" sqref="H20:J20"/>
    </sheetView>
  </sheetViews>
  <sheetFormatPr defaultColWidth="9.140625" defaultRowHeight="14.25" x14ac:dyDescent="0.25"/>
  <cols>
    <col min="1" max="1" width="9.5703125" style="68" customWidth="1"/>
    <col min="2" max="2" width="9.140625" style="1"/>
    <col min="3" max="3" width="6.42578125" style="1" customWidth="1"/>
    <col min="4" max="4" width="4" style="1" customWidth="1"/>
    <col min="5" max="5" width="4.7109375" style="1" customWidth="1"/>
    <col min="6" max="6" width="9.140625" style="1"/>
    <col min="7" max="7" width="7.7109375" style="1" customWidth="1"/>
    <col min="8" max="12" width="11.7109375" style="5" customWidth="1"/>
    <col min="13" max="13" width="18.42578125" style="5" customWidth="1"/>
    <col min="14" max="16384" width="9.140625" style="1"/>
  </cols>
  <sheetData>
    <row r="1" spans="1:14" ht="20.100000000000001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4" ht="20.100000000000001" customHeight="1" x14ac:dyDescent="0.25">
      <c r="A2" s="90" t="s">
        <v>114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4" ht="20.100000000000001" customHeight="1" x14ac:dyDescent="0.25">
      <c r="A3" s="92" t="s">
        <v>77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4" ht="20.100000000000001" customHeigh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4" ht="20.100000000000001" customHeight="1" x14ac:dyDescent="0.25">
      <c r="A5" s="91" t="s">
        <v>60</v>
      </c>
      <c r="B5" s="91"/>
      <c r="C5" s="91"/>
      <c r="D5" s="91"/>
      <c r="E5" s="91"/>
      <c r="F5" s="91"/>
      <c r="G5" s="91"/>
      <c r="H5" s="74" t="s">
        <v>106</v>
      </c>
      <c r="I5" s="74" t="s">
        <v>115</v>
      </c>
      <c r="J5" s="53" t="s">
        <v>106</v>
      </c>
      <c r="K5" s="52" t="s">
        <v>116</v>
      </c>
      <c r="L5" s="53" t="s">
        <v>107</v>
      </c>
      <c r="M5" s="6" t="s">
        <v>70</v>
      </c>
    </row>
    <row r="6" spans="1:14" ht="20.100000000000001" customHeight="1" x14ac:dyDescent="0.25">
      <c r="A6" s="95" t="s">
        <v>69</v>
      </c>
      <c r="B6" s="96"/>
      <c r="C6" s="96"/>
      <c r="D6" s="96"/>
      <c r="E6" s="96"/>
      <c r="F6" s="96"/>
      <c r="G6" s="97"/>
      <c r="H6" s="23">
        <f>H7+H9+H11+H15</f>
        <v>195700</v>
      </c>
      <c r="I6" s="23">
        <f>I7+I9+I11+I15</f>
        <v>-33500</v>
      </c>
      <c r="J6" s="23">
        <f>J7+J9+J11+J15</f>
        <v>162200</v>
      </c>
      <c r="K6" s="23">
        <f t="shared" ref="K6:L6" si="0">K7+K9+K11+K15</f>
        <v>4900</v>
      </c>
      <c r="L6" s="23">
        <f t="shared" si="0"/>
        <v>167100</v>
      </c>
      <c r="M6" s="22"/>
    </row>
    <row r="7" spans="1:14" ht="35.1" customHeight="1" x14ac:dyDescent="0.25">
      <c r="A7" s="67" t="s">
        <v>109</v>
      </c>
      <c r="B7" s="86" t="s">
        <v>41</v>
      </c>
      <c r="C7" s="86"/>
      <c r="D7" s="86"/>
      <c r="E7" s="86"/>
      <c r="F7" s="86"/>
      <c r="G7" s="86"/>
      <c r="H7" s="9">
        <f>H8</f>
        <v>70000</v>
      </c>
      <c r="I7" s="9">
        <f t="shared" ref="I7:L7" si="1">I8</f>
        <v>-13500</v>
      </c>
      <c r="J7" s="9">
        <f t="shared" si="1"/>
        <v>56500</v>
      </c>
      <c r="K7" s="9">
        <f t="shared" si="1"/>
        <v>0</v>
      </c>
      <c r="L7" s="9">
        <f t="shared" si="1"/>
        <v>56500</v>
      </c>
      <c r="M7" s="9"/>
    </row>
    <row r="8" spans="1:14" ht="20.100000000000001" customHeight="1" x14ac:dyDescent="0.25">
      <c r="A8" s="26">
        <v>6615102</v>
      </c>
      <c r="B8" s="94" t="s">
        <v>66</v>
      </c>
      <c r="C8" s="94"/>
      <c r="D8" s="94"/>
      <c r="E8" s="94"/>
      <c r="F8" s="94"/>
      <c r="G8" s="94"/>
      <c r="H8" s="10">
        <v>70000</v>
      </c>
      <c r="I8" s="10">
        <v>-13500</v>
      </c>
      <c r="J8" s="10">
        <f>H8+I8</f>
        <v>56500</v>
      </c>
      <c r="K8" s="10"/>
      <c r="L8" s="10">
        <f>J8+K8</f>
        <v>56500</v>
      </c>
      <c r="M8" s="65"/>
      <c r="N8" s="25"/>
    </row>
    <row r="9" spans="1:14" ht="35.1" customHeight="1" x14ac:dyDescent="0.25">
      <c r="A9" s="67" t="s">
        <v>109</v>
      </c>
      <c r="B9" s="86" t="s">
        <v>58</v>
      </c>
      <c r="C9" s="86"/>
      <c r="D9" s="86"/>
      <c r="E9" s="86"/>
      <c r="F9" s="86"/>
      <c r="G9" s="86"/>
      <c r="H9" s="9">
        <f>H10</f>
        <v>10000</v>
      </c>
      <c r="I9" s="9">
        <f t="shared" ref="I9:L9" si="2">I10</f>
        <v>-5000</v>
      </c>
      <c r="J9" s="9">
        <f t="shared" si="2"/>
        <v>5000</v>
      </c>
      <c r="K9" s="9">
        <f t="shared" si="2"/>
        <v>5000</v>
      </c>
      <c r="L9" s="9">
        <f t="shared" si="2"/>
        <v>10000</v>
      </c>
      <c r="M9" s="66"/>
    </row>
    <row r="10" spans="1:14" ht="20.100000000000001" customHeight="1" x14ac:dyDescent="0.25">
      <c r="A10" s="27">
        <v>6526402</v>
      </c>
      <c r="B10" s="98" t="s">
        <v>67</v>
      </c>
      <c r="C10" s="99"/>
      <c r="D10" s="99"/>
      <c r="E10" s="99"/>
      <c r="F10" s="99"/>
      <c r="G10" s="100"/>
      <c r="H10" s="10">
        <v>10000</v>
      </c>
      <c r="I10" s="10">
        <v>-5000</v>
      </c>
      <c r="J10" s="10">
        <f>H10+I10</f>
        <v>5000</v>
      </c>
      <c r="K10" s="10">
        <v>5000</v>
      </c>
      <c r="L10" s="10">
        <f>J10+K10</f>
        <v>10000</v>
      </c>
      <c r="M10" s="56"/>
    </row>
    <row r="11" spans="1:14" ht="50.1" customHeight="1" x14ac:dyDescent="0.25">
      <c r="A11" s="67" t="s">
        <v>109</v>
      </c>
      <c r="B11" s="86" t="s">
        <v>117</v>
      </c>
      <c r="C11" s="86"/>
      <c r="D11" s="86"/>
      <c r="E11" s="86"/>
      <c r="F11" s="86"/>
      <c r="G11" s="86"/>
      <c r="H11" s="9">
        <f>H12+H13+H14</f>
        <v>115000</v>
      </c>
      <c r="I11" s="9">
        <f>I12+I13+I14</f>
        <v>-15000</v>
      </c>
      <c r="J11" s="9">
        <f>J12+J13+J14</f>
        <v>100000</v>
      </c>
      <c r="K11" s="9">
        <f t="shared" ref="K11:L11" si="3">K12+K13+K14</f>
        <v>0</v>
      </c>
      <c r="L11" s="9">
        <f t="shared" si="3"/>
        <v>100000</v>
      </c>
      <c r="M11" s="66"/>
    </row>
    <row r="12" spans="1:14" ht="35.1" customHeight="1" x14ac:dyDescent="0.25">
      <c r="A12" s="26">
        <v>6361207</v>
      </c>
      <c r="B12" s="94" t="s">
        <v>118</v>
      </c>
      <c r="C12" s="94"/>
      <c r="D12" s="94"/>
      <c r="E12" s="94"/>
      <c r="F12" s="94"/>
      <c r="G12" s="94"/>
      <c r="H12" s="10">
        <v>30000</v>
      </c>
      <c r="I12" s="10">
        <v>30000</v>
      </c>
      <c r="J12" s="10">
        <f>H12+I12</f>
        <v>60000</v>
      </c>
      <c r="K12" s="10"/>
      <c r="L12" s="10">
        <f>J12+K12</f>
        <v>60000</v>
      </c>
      <c r="M12" s="65"/>
      <c r="N12" s="25"/>
    </row>
    <row r="13" spans="1:14" ht="35.1" customHeight="1" x14ac:dyDescent="0.25">
      <c r="A13" s="26">
        <v>6361307</v>
      </c>
      <c r="B13" s="94" t="s">
        <v>119</v>
      </c>
      <c r="C13" s="94"/>
      <c r="D13" s="94"/>
      <c r="E13" s="94"/>
      <c r="F13" s="94"/>
      <c r="G13" s="94"/>
      <c r="H13" s="10">
        <v>5000</v>
      </c>
      <c r="I13" s="10">
        <v>-5000</v>
      </c>
      <c r="J13" s="10">
        <f t="shared" ref="J13:J14" si="4">H13+I13</f>
        <v>0</v>
      </c>
      <c r="K13" s="10"/>
      <c r="L13" s="10">
        <f t="shared" ref="L13:L14" si="5">J13+K13</f>
        <v>0</v>
      </c>
      <c r="M13" s="65"/>
    </row>
    <row r="14" spans="1:14" ht="35.1" customHeight="1" x14ac:dyDescent="0.25">
      <c r="A14" s="26">
        <v>6362202</v>
      </c>
      <c r="B14" s="94" t="s">
        <v>120</v>
      </c>
      <c r="C14" s="94"/>
      <c r="D14" s="94"/>
      <c r="E14" s="94"/>
      <c r="F14" s="94"/>
      <c r="G14" s="94"/>
      <c r="H14" s="10">
        <v>80000</v>
      </c>
      <c r="I14" s="10">
        <v>-40000</v>
      </c>
      <c r="J14" s="10">
        <f t="shared" si="4"/>
        <v>40000</v>
      </c>
      <c r="K14" s="10"/>
      <c r="L14" s="10">
        <f t="shared" si="5"/>
        <v>40000</v>
      </c>
      <c r="M14" s="65"/>
    </row>
    <row r="15" spans="1:14" ht="35.1" customHeight="1" x14ac:dyDescent="0.25">
      <c r="A15" s="67" t="s">
        <v>109</v>
      </c>
      <c r="B15" s="86" t="s">
        <v>55</v>
      </c>
      <c r="C15" s="86"/>
      <c r="D15" s="86"/>
      <c r="E15" s="86"/>
      <c r="F15" s="86"/>
      <c r="G15" s="86"/>
      <c r="H15" s="9">
        <f>H16</f>
        <v>700</v>
      </c>
      <c r="I15" s="9">
        <f t="shared" ref="I15:L15" si="6">I16</f>
        <v>0</v>
      </c>
      <c r="J15" s="9">
        <f t="shared" si="6"/>
        <v>700</v>
      </c>
      <c r="K15" s="9">
        <f t="shared" si="6"/>
        <v>-100</v>
      </c>
      <c r="L15" s="9">
        <f t="shared" si="6"/>
        <v>600</v>
      </c>
      <c r="M15" s="66"/>
    </row>
    <row r="16" spans="1:14" ht="20.100000000000001" customHeight="1" x14ac:dyDescent="0.25">
      <c r="A16" s="27">
        <v>7211101</v>
      </c>
      <c r="B16" s="87" t="s">
        <v>68</v>
      </c>
      <c r="C16" s="87"/>
      <c r="D16" s="87"/>
      <c r="E16" s="87"/>
      <c r="F16" s="87"/>
      <c r="G16" s="87"/>
      <c r="H16" s="10">
        <v>700</v>
      </c>
      <c r="I16" s="10"/>
      <c r="J16" s="10">
        <f>H16+I16</f>
        <v>700</v>
      </c>
      <c r="K16" s="10">
        <v>-100</v>
      </c>
      <c r="L16" s="10">
        <f>J16+K16</f>
        <v>600</v>
      </c>
      <c r="M16" s="65"/>
    </row>
    <row r="18" spans="1:11" x14ac:dyDescent="0.25">
      <c r="A18" s="69"/>
      <c r="B18" s="70"/>
      <c r="C18" s="70"/>
      <c r="D18" s="70"/>
      <c r="E18" s="88" t="s">
        <v>121</v>
      </c>
      <c r="F18" s="88"/>
      <c r="G18" s="88"/>
      <c r="H18" s="85" t="s">
        <v>127</v>
      </c>
      <c r="I18" s="85"/>
      <c r="J18" s="85"/>
      <c r="K18" s="71"/>
    </row>
    <row r="19" spans="1:11" x14ac:dyDescent="0.25">
      <c r="A19" s="69"/>
      <c r="B19" s="70"/>
      <c r="C19" s="70"/>
      <c r="D19" s="70"/>
      <c r="E19" s="70"/>
      <c r="F19" s="70"/>
      <c r="G19" s="70"/>
      <c r="H19" s="72"/>
      <c r="I19" s="72"/>
      <c r="J19" s="72"/>
      <c r="K19" s="71"/>
    </row>
    <row r="20" spans="1:11" x14ac:dyDescent="0.25">
      <c r="A20" s="63"/>
      <c r="B20" s="84" t="s">
        <v>126</v>
      </c>
      <c r="C20" s="84"/>
      <c r="D20" s="84"/>
      <c r="E20" s="84" t="s">
        <v>122</v>
      </c>
      <c r="F20" s="84"/>
      <c r="G20" s="84"/>
      <c r="H20" s="85" t="s">
        <v>61</v>
      </c>
      <c r="I20" s="85"/>
      <c r="J20" s="85"/>
      <c r="K20" s="21"/>
    </row>
    <row r="21" spans="1:11" x14ac:dyDescent="0.25">
      <c r="A21" s="63"/>
      <c r="B21" s="16"/>
      <c r="C21" s="16"/>
      <c r="D21" s="16"/>
      <c r="E21" s="16"/>
      <c r="F21" s="16"/>
      <c r="G21" s="16"/>
      <c r="H21" s="17"/>
      <c r="I21" s="17"/>
      <c r="J21" s="17"/>
      <c r="K21" s="73"/>
    </row>
    <row r="22" spans="1:11" x14ac:dyDescent="0.25">
      <c r="A22" s="63"/>
      <c r="B22" s="84" t="s">
        <v>62</v>
      </c>
      <c r="C22" s="84"/>
      <c r="D22" s="84"/>
      <c r="E22" s="84" t="s">
        <v>65</v>
      </c>
      <c r="F22" s="84"/>
      <c r="G22" s="84"/>
      <c r="H22" s="85" t="s">
        <v>61</v>
      </c>
      <c r="I22" s="85"/>
      <c r="J22" s="85"/>
      <c r="K22" s="64" t="s">
        <v>63</v>
      </c>
    </row>
  </sheetData>
  <mergeCells count="24">
    <mergeCell ref="B13:G13"/>
    <mergeCell ref="B14:G14"/>
    <mergeCell ref="A6:G6"/>
    <mergeCell ref="B7:G7"/>
    <mergeCell ref="B8:G8"/>
    <mergeCell ref="B9:G9"/>
    <mergeCell ref="B10:G10"/>
    <mergeCell ref="B11:G11"/>
    <mergeCell ref="B12:G12"/>
    <mergeCell ref="A1:M1"/>
    <mergeCell ref="A2:M2"/>
    <mergeCell ref="A5:G5"/>
    <mergeCell ref="A3:M3"/>
    <mergeCell ref="A4:M4"/>
    <mergeCell ref="B22:D22"/>
    <mergeCell ref="E22:G22"/>
    <mergeCell ref="H22:J22"/>
    <mergeCell ref="B15:G15"/>
    <mergeCell ref="B16:G16"/>
    <mergeCell ref="E18:G18"/>
    <mergeCell ref="B20:D20"/>
    <mergeCell ref="E20:G20"/>
    <mergeCell ref="H18:J18"/>
    <mergeCell ref="H20:J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topLeftCell="A19" workbookViewId="0">
      <selection activeCell="M20" sqref="M20"/>
    </sheetView>
  </sheetViews>
  <sheetFormatPr defaultColWidth="9.140625" defaultRowHeight="20.100000000000001" customHeight="1" x14ac:dyDescent="0.25"/>
  <cols>
    <col min="1" max="1" width="9.42578125" style="1" customWidth="1"/>
    <col min="2" max="2" width="7.85546875" style="1" customWidth="1"/>
    <col min="3" max="3" width="4.42578125" style="1" customWidth="1"/>
    <col min="4" max="4" width="6.42578125" style="1" customWidth="1"/>
    <col min="5" max="5" width="6.7109375" style="1" customWidth="1"/>
    <col min="6" max="6" width="7.42578125" style="1" customWidth="1"/>
    <col min="7" max="7" width="7.5703125" style="1" customWidth="1"/>
    <col min="8" max="12" width="11.7109375" style="5" customWidth="1"/>
    <col min="13" max="13" width="21.85546875" style="5" customWidth="1"/>
    <col min="14" max="16384" width="9.140625" style="1"/>
  </cols>
  <sheetData>
    <row r="1" spans="1:13" ht="20.100000000000001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20.100000000000001" customHeight="1" x14ac:dyDescent="0.25">
      <c r="A2" s="90" t="s">
        <v>114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20.100000000000001" customHeight="1" x14ac:dyDescent="0.25">
      <c r="A3" s="92" t="s">
        <v>78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ht="20.100000000000001" customHeigh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ht="20.100000000000001" customHeight="1" x14ac:dyDescent="0.25">
      <c r="A5" s="91" t="s">
        <v>60</v>
      </c>
      <c r="B5" s="91"/>
      <c r="C5" s="91"/>
      <c r="D5" s="91"/>
      <c r="E5" s="91"/>
      <c r="F5" s="91"/>
      <c r="G5" s="91"/>
      <c r="H5" s="74" t="s">
        <v>106</v>
      </c>
      <c r="I5" s="74" t="s">
        <v>115</v>
      </c>
      <c r="J5" s="53" t="s">
        <v>106</v>
      </c>
      <c r="K5" s="52" t="s">
        <v>116</v>
      </c>
      <c r="L5" s="53" t="s">
        <v>107</v>
      </c>
      <c r="M5" s="6" t="s">
        <v>70</v>
      </c>
    </row>
    <row r="6" spans="1:13" ht="20.100000000000001" customHeight="1" x14ac:dyDescent="0.25">
      <c r="A6" s="95" t="s">
        <v>69</v>
      </c>
      <c r="B6" s="96"/>
      <c r="C6" s="96"/>
      <c r="D6" s="96"/>
      <c r="E6" s="96"/>
      <c r="F6" s="96"/>
      <c r="G6" s="97"/>
      <c r="H6" s="23">
        <f>H7</f>
        <v>518700</v>
      </c>
      <c r="I6" s="23">
        <f t="shared" ref="I6:L6" si="0">I7</f>
        <v>40400</v>
      </c>
      <c r="J6" s="23">
        <f t="shared" si="0"/>
        <v>559100</v>
      </c>
      <c r="K6" s="23">
        <f t="shared" si="0"/>
        <v>18900</v>
      </c>
      <c r="L6" s="23">
        <f t="shared" si="0"/>
        <v>578000</v>
      </c>
      <c r="M6" s="23"/>
    </row>
    <row r="7" spans="1:13" ht="35.1" customHeight="1" x14ac:dyDescent="0.25">
      <c r="A7" s="4" t="s">
        <v>1</v>
      </c>
      <c r="B7" s="105" t="s">
        <v>110</v>
      </c>
      <c r="C7" s="105"/>
      <c r="D7" s="105"/>
      <c r="E7" s="105"/>
      <c r="F7" s="105"/>
      <c r="G7" s="105"/>
      <c r="H7" s="7">
        <f>H8+H73</f>
        <v>518700</v>
      </c>
      <c r="I7" s="7">
        <f>I8+I73</f>
        <v>40400</v>
      </c>
      <c r="J7" s="7">
        <f>J8+J73</f>
        <v>559100</v>
      </c>
      <c r="K7" s="7">
        <f>K8+K73</f>
        <v>18900</v>
      </c>
      <c r="L7" s="7">
        <f>L8+L73</f>
        <v>578000</v>
      </c>
      <c r="M7" s="12"/>
    </row>
    <row r="8" spans="1:13" ht="30" customHeight="1" x14ac:dyDescent="0.25">
      <c r="A8" s="3" t="s">
        <v>2</v>
      </c>
      <c r="B8" s="106" t="s">
        <v>111</v>
      </c>
      <c r="C8" s="106"/>
      <c r="D8" s="106"/>
      <c r="E8" s="106"/>
      <c r="F8" s="106"/>
      <c r="G8" s="106"/>
      <c r="H8" s="8">
        <f>H9+H37+H64+H70</f>
        <v>400700</v>
      </c>
      <c r="I8" s="8">
        <f>I9+I37+I64+I70</f>
        <v>18400</v>
      </c>
      <c r="J8" s="8">
        <f>J9+J37+J64+J70</f>
        <v>419100</v>
      </c>
      <c r="K8" s="8">
        <f>K9+K37+K64+K70</f>
        <v>18900</v>
      </c>
      <c r="L8" s="8">
        <f>L9+L37+L64+L70</f>
        <v>438000</v>
      </c>
      <c r="M8" s="13"/>
    </row>
    <row r="9" spans="1:13" ht="20.100000000000001" customHeight="1" x14ac:dyDescent="0.25">
      <c r="A9" s="61" t="s">
        <v>109</v>
      </c>
      <c r="B9" s="86" t="s">
        <v>4</v>
      </c>
      <c r="C9" s="86"/>
      <c r="D9" s="86"/>
      <c r="E9" s="86"/>
      <c r="F9" s="86"/>
      <c r="G9" s="86"/>
      <c r="H9" s="9">
        <f>SUM(H10:H36)</f>
        <v>320000</v>
      </c>
      <c r="I9" s="9">
        <f>SUM(I10:I36)</f>
        <v>32000</v>
      </c>
      <c r="J9" s="9">
        <f>SUM(J10:J36)</f>
        <v>352000</v>
      </c>
      <c r="K9" s="9">
        <f t="shared" ref="K9:L9" si="1">SUM(K10:K36)</f>
        <v>14000</v>
      </c>
      <c r="L9" s="9">
        <f t="shared" si="1"/>
        <v>366000</v>
      </c>
      <c r="M9" s="9"/>
    </row>
    <row r="10" spans="1:13" ht="20.100000000000001" customHeight="1" x14ac:dyDescent="0.25">
      <c r="A10" s="2" t="s">
        <v>5</v>
      </c>
      <c r="B10" s="87" t="s">
        <v>6</v>
      </c>
      <c r="C10" s="87"/>
      <c r="D10" s="87"/>
      <c r="E10" s="87"/>
      <c r="F10" s="87"/>
      <c r="G10" s="87"/>
      <c r="H10" s="10">
        <v>242000</v>
      </c>
      <c r="I10" s="10"/>
      <c r="J10" s="10">
        <f>H10+I10</f>
        <v>242000</v>
      </c>
      <c r="K10" s="10"/>
      <c r="L10" s="10">
        <f>J10+K10</f>
        <v>242000</v>
      </c>
      <c r="M10" s="55"/>
    </row>
    <row r="11" spans="1:13" ht="17.100000000000001" customHeight="1" x14ac:dyDescent="0.25">
      <c r="A11" s="2" t="s">
        <v>7</v>
      </c>
      <c r="B11" s="87" t="s">
        <v>8</v>
      </c>
      <c r="C11" s="87"/>
      <c r="D11" s="87"/>
      <c r="E11" s="87"/>
      <c r="F11" s="87"/>
      <c r="G11" s="87"/>
      <c r="H11" s="10">
        <v>1200</v>
      </c>
      <c r="I11" s="10"/>
      <c r="J11" s="10">
        <f t="shared" ref="J11:J36" si="2">H11+I11</f>
        <v>1200</v>
      </c>
      <c r="K11" s="10"/>
      <c r="L11" s="10">
        <f t="shared" ref="L11:L36" si="3">J11+K11</f>
        <v>1200</v>
      </c>
      <c r="M11" s="55"/>
    </row>
    <row r="12" spans="1:13" ht="17.100000000000001" customHeight="1" x14ac:dyDescent="0.25">
      <c r="A12" s="2" t="s">
        <v>9</v>
      </c>
      <c r="B12" s="87" t="s">
        <v>10</v>
      </c>
      <c r="C12" s="87"/>
      <c r="D12" s="87"/>
      <c r="E12" s="87"/>
      <c r="F12" s="87"/>
      <c r="G12" s="87"/>
      <c r="H12" s="10">
        <v>4500</v>
      </c>
      <c r="I12" s="10"/>
      <c r="J12" s="10">
        <f t="shared" si="2"/>
        <v>4500</v>
      </c>
      <c r="K12" s="10"/>
      <c r="L12" s="10">
        <f t="shared" si="3"/>
        <v>4500</v>
      </c>
      <c r="M12" s="55"/>
    </row>
    <row r="13" spans="1:13" ht="17.100000000000001" customHeight="1" x14ac:dyDescent="0.25">
      <c r="A13" s="2" t="s">
        <v>11</v>
      </c>
      <c r="B13" s="87" t="s">
        <v>12</v>
      </c>
      <c r="C13" s="87"/>
      <c r="D13" s="87"/>
      <c r="E13" s="87"/>
      <c r="F13" s="87"/>
      <c r="G13" s="87"/>
      <c r="H13" s="10">
        <v>4200</v>
      </c>
      <c r="I13" s="10">
        <v>600</v>
      </c>
      <c r="J13" s="10">
        <f t="shared" si="2"/>
        <v>4800</v>
      </c>
      <c r="K13" s="10"/>
      <c r="L13" s="10">
        <f t="shared" si="3"/>
        <v>4800</v>
      </c>
      <c r="M13" s="55"/>
    </row>
    <row r="14" spans="1:13" ht="17.100000000000001" customHeight="1" x14ac:dyDescent="0.25">
      <c r="A14" s="2" t="s">
        <v>13</v>
      </c>
      <c r="B14" s="87" t="s">
        <v>14</v>
      </c>
      <c r="C14" s="87"/>
      <c r="D14" s="87"/>
      <c r="E14" s="87"/>
      <c r="F14" s="87"/>
      <c r="G14" s="87"/>
      <c r="H14" s="10">
        <v>36300</v>
      </c>
      <c r="I14" s="10"/>
      <c r="J14" s="10">
        <f t="shared" si="2"/>
        <v>36300</v>
      </c>
      <c r="K14" s="10"/>
      <c r="L14" s="10">
        <f t="shared" si="3"/>
        <v>36300</v>
      </c>
      <c r="M14" s="55"/>
    </row>
    <row r="15" spans="1:13" ht="17.100000000000001" customHeight="1" x14ac:dyDescent="0.25">
      <c r="A15" s="2" t="s">
        <v>15</v>
      </c>
      <c r="B15" s="87" t="s">
        <v>16</v>
      </c>
      <c r="C15" s="87"/>
      <c r="D15" s="87"/>
      <c r="E15" s="87"/>
      <c r="F15" s="87"/>
      <c r="G15" s="87"/>
      <c r="H15" s="10">
        <v>1200</v>
      </c>
      <c r="I15" s="10"/>
      <c r="J15" s="10">
        <f t="shared" si="2"/>
        <v>1200</v>
      </c>
      <c r="K15" s="10"/>
      <c r="L15" s="10">
        <f t="shared" si="3"/>
        <v>1200</v>
      </c>
      <c r="M15" s="55"/>
    </row>
    <row r="16" spans="1:13" ht="17.100000000000001" customHeight="1" x14ac:dyDescent="0.25">
      <c r="A16" s="2" t="s">
        <v>17</v>
      </c>
      <c r="B16" s="87" t="s">
        <v>18</v>
      </c>
      <c r="C16" s="87"/>
      <c r="D16" s="87"/>
      <c r="E16" s="87"/>
      <c r="F16" s="87"/>
      <c r="G16" s="87"/>
      <c r="H16" s="10">
        <v>4200</v>
      </c>
      <c r="I16" s="10"/>
      <c r="J16" s="10">
        <f t="shared" si="2"/>
        <v>4200</v>
      </c>
      <c r="K16" s="10"/>
      <c r="L16" s="10">
        <f t="shared" si="3"/>
        <v>4200</v>
      </c>
      <c r="M16" s="55"/>
    </row>
    <row r="17" spans="1:13" ht="17.100000000000001" customHeight="1" x14ac:dyDescent="0.25">
      <c r="A17" s="2" t="s">
        <v>19</v>
      </c>
      <c r="B17" s="87" t="s">
        <v>20</v>
      </c>
      <c r="C17" s="87"/>
      <c r="D17" s="87"/>
      <c r="E17" s="87"/>
      <c r="F17" s="87"/>
      <c r="G17" s="87"/>
      <c r="H17" s="10">
        <v>6200</v>
      </c>
      <c r="I17" s="10"/>
      <c r="J17" s="10">
        <f t="shared" si="2"/>
        <v>6200</v>
      </c>
      <c r="K17" s="10"/>
      <c r="L17" s="10">
        <f t="shared" si="3"/>
        <v>6200</v>
      </c>
      <c r="M17" s="56"/>
    </row>
    <row r="18" spans="1:13" ht="17.100000000000001" customHeight="1" x14ac:dyDescent="0.25">
      <c r="A18" s="59">
        <v>32211</v>
      </c>
      <c r="B18" s="98" t="s">
        <v>43</v>
      </c>
      <c r="C18" s="99"/>
      <c r="D18" s="99"/>
      <c r="E18" s="99"/>
      <c r="F18" s="99"/>
      <c r="G18" s="100"/>
      <c r="H18" s="10">
        <v>0</v>
      </c>
      <c r="I18" s="10">
        <v>700</v>
      </c>
      <c r="J18" s="10">
        <f t="shared" si="2"/>
        <v>700</v>
      </c>
      <c r="K18" s="10"/>
      <c r="L18" s="10">
        <f t="shared" si="3"/>
        <v>700</v>
      </c>
      <c r="M18" s="55"/>
    </row>
    <row r="19" spans="1:13" ht="17.100000000000001" customHeight="1" x14ac:dyDescent="0.25">
      <c r="A19" s="59" t="s">
        <v>21</v>
      </c>
      <c r="B19" s="98" t="s">
        <v>22</v>
      </c>
      <c r="C19" s="99"/>
      <c r="D19" s="99"/>
      <c r="E19" s="99"/>
      <c r="F19" s="99"/>
      <c r="G19" s="100"/>
      <c r="H19" s="10">
        <v>200</v>
      </c>
      <c r="I19" s="10">
        <v>1900</v>
      </c>
      <c r="J19" s="10">
        <f t="shared" si="2"/>
        <v>2100</v>
      </c>
      <c r="K19" s="10"/>
      <c r="L19" s="10">
        <f t="shared" si="3"/>
        <v>2100</v>
      </c>
      <c r="M19" s="56"/>
    </row>
    <row r="20" spans="1:13" ht="17.100000000000001" customHeight="1" x14ac:dyDescent="0.25">
      <c r="A20" s="2" t="s">
        <v>23</v>
      </c>
      <c r="B20" s="87" t="s">
        <v>24</v>
      </c>
      <c r="C20" s="87"/>
      <c r="D20" s="87"/>
      <c r="E20" s="87"/>
      <c r="F20" s="87"/>
      <c r="G20" s="87"/>
      <c r="H20" s="10">
        <v>5000</v>
      </c>
      <c r="I20" s="10">
        <v>4200</v>
      </c>
      <c r="J20" s="10">
        <f t="shared" si="2"/>
        <v>9200</v>
      </c>
      <c r="K20" s="10">
        <v>3000</v>
      </c>
      <c r="L20" s="10">
        <f t="shared" si="3"/>
        <v>12200</v>
      </c>
      <c r="M20" s="56"/>
    </row>
    <row r="21" spans="1:13" ht="17.100000000000001" customHeight="1" x14ac:dyDescent="0.25">
      <c r="A21" s="2" t="s">
        <v>25</v>
      </c>
      <c r="B21" s="87" t="s">
        <v>26</v>
      </c>
      <c r="C21" s="87"/>
      <c r="D21" s="87"/>
      <c r="E21" s="87"/>
      <c r="F21" s="87"/>
      <c r="G21" s="87"/>
      <c r="H21" s="10">
        <v>15000</v>
      </c>
      <c r="I21" s="10">
        <v>3300</v>
      </c>
      <c r="J21" s="10">
        <f t="shared" si="2"/>
        <v>18300</v>
      </c>
      <c r="K21" s="10">
        <v>1200</v>
      </c>
      <c r="L21" s="10">
        <f t="shared" si="3"/>
        <v>19500</v>
      </c>
      <c r="M21" s="56"/>
    </row>
    <row r="22" spans="1:13" ht="17.100000000000001" customHeight="1" x14ac:dyDescent="0.25">
      <c r="A22" s="45">
        <v>32311</v>
      </c>
      <c r="B22" s="87" t="s">
        <v>45</v>
      </c>
      <c r="C22" s="87"/>
      <c r="D22" s="87"/>
      <c r="E22" s="87"/>
      <c r="F22" s="87"/>
      <c r="G22" s="87"/>
      <c r="H22" s="10">
        <v>0</v>
      </c>
      <c r="I22" s="10">
        <v>7150</v>
      </c>
      <c r="J22" s="10">
        <f t="shared" si="2"/>
        <v>7150</v>
      </c>
      <c r="K22" s="10"/>
      <c r="L22" s="10">
        <f t="shared" si="3"/>
        <v>7150</v>
      </c>
      <c r="M22" s="55"/>
    </row>
    <row r="23" spans="1:13" ht="17.100000000000001" customHeight="1" x14ac:dyDescent="0.25">
      <c r="A23" s="2" t="s">
        <v>27</v>
      </c>
      <c r="B23" s="98" t="s">
        <v>28</v>
      </c>
      <c r="C23" s="99"/>
      <c r="D23" s="99"/>
      <c r="E23" s="99"/>
      <c r="F23" s="99"/>
      <c r="G23" s="100"/>
      <c r="H23" s="10">
        <v>0</v>
      </c>
      <c r="I23" s="10">
        <v>5500</v>
      </c>
      <c r="J23" s="10">
        <f t="shared" si="2"/>
        <v>5500</v>
      </c>
      <c r="K23" s="10"/>
      <c r="L23" s="10">
        <f t="shared" si="3"/>
        <v>5500</v>
      </c>
      <c r="M23" s="55"/>
    </row>
    <row r="24" spans="1:13" ht="17.100000000000001" customHeight="1" x14ac:dyDescent="0.25">
      <c r="A24" s="59">
        <v>32331</v>
      </c>
      <c r="B24" s="98" t="s">
        <v>92</v>
      </c>
      <c r="C24" s="99"/>
      <c r="D24" s="99"/>
      <c r="E24" s="99"/>
      <c r="F24" s="99"/>
      <c r="G24" s="100"/>
      <c r="H24" s="10">
        <v>0</v>
      </c>
      <c r="I24" s="10"/>
      <c r="J24" s="10">
        <f t="shared" si="2"/>
        <v>0</v>
      </c>
      <c r="K24" s="10">
        <v>3000</v>
      </c>
      <c r="L24" s="10">
        <f t="shared" si="3"/>
        <v>3000</v>
      </c>
      <c r="M24" s="56"/>
    </row>
    <row r="25" spans="1:13" ht="17.100000000000001" customHeight="1" x14ac:dyDescent="0.25">
      <c r="A25" s="2" t="s">
        <v>29</v>
      </c>
      <c r="B25" s="98" t="s">
        <v>30</v>
      </c>
      <c r="C25" s="99"/>
      <c r="D25" s="99"/>
      <c r="E25" s="99"/>
      <c r="F25" s="99"/>
      <c r="G25" s="100"/>
      <c r="H25" s="10">
        <v>0</v>
      </c>
      <c r="I25" s="10">
        <v>1000</v>
      </c>
      <c r="J25" s="10">
        <f t="shared" si="2"/>
        <v>1000</v>
      </c>
      <c r="K25" s="10">
        <v>900</v>
      </c>
      <c r="L25" s="10">
        <f t="shared" si="3"/>
        <v>1900</v>
      </c>
      <c r="M25" s="56"/>
    </row>
    <row r="26" spans="1:13" ht="17.100000000000001" customHeight="1" x14ac:dyDescent="0.25">
      <c r="A26" s="2" t="s">
        <v>31</v>
      </c>
      <c r="B26" s="98" t="s">
        <v>32</v>
      </c>
      <c r="C26" s="99"/>
      <c r="D26" s="99"/>
      <c r="E26" s="99"/>
      <c r="F26" s="99"/>
      <c r="G26" s="100"/>
      <c r="H26" s="10">
        <v>0</v>
      </c>
      <c r="I26" s="10">
        <v>500</v>
      </c>
      <c r="J26" s="10">
        <f t="shared" si="2"/>
        <v>500</v>
      </c>
      <c r="K26" s="10"/>
      <c r="L26" s="10">
        <f t="shared" si="3"/>
        <v>500</v>
      </c>
      <c r="M26" s="55"/>
    </row>
    <row r="27" spans="1:13" ht="17.100000000000001" customHeight="1" x14ac:dyDescent="0.25">
      <c r="A27" s="2" t="s">
        <v>33</v>
      </c>
      <c r="B27" s="98" t="s">
        <v>34</v>
      </c>
      <c r="C27" s="99"/>
      <c r="D27" s="99"/>
      <c r="E27" s="99"/>
      <c r="F27" s="99"/>
      <c r="G27" s="100"/>
      <c r="H27" s="10">
        <v>0</v>
      </c>
      <c r="I27" s="10">
        <v>400</v>
      </c>
      <c r="J27" s="10">
        <f t="shared" si="2"/>
        <v>400</v>
      </c>
      <c r="K27" s="10"/>
      <c r="L27" s="10">
        <f t="shared" si="3"/>
        <v>400</v>
      </c>
      <c r="M27" s="56"/>
    </row>
    <row r="28" spans="1:13" ht="17.100000000000001" customHeight="1" x14ac:dyDescent="0.25">
      <c r="A28" s="81">
        <v>32353</v>
      </c>
      <c r="B28" s="98" t="s">
        <v>94</v>
      </c>
      <c r="C28" s="99"/>
      <c r="D28" s="99"/>
      <c r="E28" s="99"/>
      <c r="F28" s="99"/>
      <c r="G28" s="100"/>
      <c r="H28" s="10">
        <v>0</v>
      </c>
      <c r="I28" s="10"/>
      <c r="J28" s="10">
        <v>0</v>
      </c>
      <c r="K28" s="10">
        <v>1000</v>
      </c>
      <c r="L28" s="10">
        <f t="shared" si="3"/>
        <v>1000</v>
      </c>
      <c r="M28" s="56"/>
    </row>
    <row r="29" spans="1:13" ht="17.100000000000001" customHeight="1" x14ac:dyDescent="0.25">
      <c r="A29" s="59">
        <v>32371</v>
      </c>
      <c r="B29" s="98" t="s">
        <v>48</v>
      </c>
      <c r="C29" s="99"/>
      <c r="D29" s="99"/>
      <c r="E29" s="99"/>
      <c r="F29" s="99"/>
      <c r="G29" s="100"/>
      <c r="H29" s="10">
        <v>0</v>
      </c>
      <c r="I29" s="10"/>
      <c r="J29" s="10">
        <f t="shared" si="2"/>
        <v>0</v>
      </c>
      <c r="K29" s="10">
        <v>1500</v>
      </c>
      <c r="L29" s="10">
        <f t="shared" si="3"/>
        <v>1500</v>
      </c>
      <c r="M29" s="56"/>
    </row>
    <row r="30" spans="1:13" ht="17.100000000000001" customHeight="1" x14ac:dyDescent="0.25">
      <c r="A30" s="83">
        <v>32372</v>
      </c>
      <c r="B30" s="102" t="s">
        <v>36</v>
      </c>
      <c r="C30" s="103"/>
      <c r="D30" s="103"/>
      <c r="E30" s="103"/>
      <c r="F30" s="103"/>
      <c r="G30" s="104"/>
      <c r="H30" s="10"/>
      <c r="I30" s="10"/>
      <c r="J30" s="10">
        <v>0</v>
      </c>
      <c r="K30" s="82">
        <v>3400</v>
      </c>
      <c r="L30" s="10">
        <f t="shared" si="3"/>
        <v>3400</v>
      </c>
      <c r="M30" s="56"/>
    </row>
    <row r="31" spans="1:13" ht="17.100000000000001" customHeight="1" x14ac:dyDescent="0.25">
      <c r="A31" s="45">
        <v>32382</v>
      </c>
      <c r="B31" s="87" t="s">
        <v>50</v>
      </c>
      <c r="C31" s="87"/>
      <c r="D31" s="87"/>
      <c r="E31" s="87"/>
      <c r="F31" s="87"/>
      <c r="G31" s="87"/>
      <c r="H31" s="10">
        <v>0</v>
      </c>
      <c r="I31" s="10">
        <v>800</v>
      </c>
      <c r="J31" s="10">
        <f t="shared" si="2"/>
        <v>800</v>
      </c>
      <c r="K31" s="10"/>
      <c r="L31" s="10">
        <f t="shared" si="3"/>
        <v>800</v>
      </c>
      <c r="M31" s="55"/>
    </row>
    <row r="32" spans="1:13" ht="17.100000000000001" customHeight="1" x14ac:dyDescent="0.25">
      <c r="A32" s="83" t="s">
        <v>37</v>
      </c>
      <c r="B32" s="102" t="s">
        <v>38</v>
      </c>
      <c r="C32" s="103"/>
      <c r="D32" s="103"/>
      <c r="E32" s="103"/>
      <c r="F32" s="103"/>
      <c r="G32" s="104"/>
      <c r="H32" s="10">
        <v>0</v>
      </c>
      <c r="I32" s="10">
        <v>2000</v>
      </c>
      <c r="J32" s="10">
        <f t="shared" si="2"/>
        <v>2000</v>
      </c>
      <c r="K32" s="82">
        <v>0</v>
      </c>
      <c r="L32" s="10">
        <f t="shared" si="3"/>
        <v>2000</v>
      </c>
      <c r="M32" s="56"/>
    </row>
    <row r="33" spans="1:13" ht="17.100000000000001" customHeight="1" x14ac:dyDescent="0.25">
      <c r="A33" s="45" t="s">
        <v>39</v>
      </c>
      <c r="B33" s="87" t="s">
        <v>40</v>
      </c>
      <c r="C33" s="87"/>
      <c r="D33" s="87"/>
      <c r="E33" s="87"/>
      <c r="F33" s="87"/>
      <c r="G33" s="87"/>
      <c r="H33" s="10">
        <v>0</v>
      </c>
      <c r="I33" s="10">
        <v>1800</v>
      </c>
      <c r="J33" s="10">
        <f t="shared" ref="J33:J34" si="4">H33+I33</f>
        <v>1800</v>
      </c>
      <c r="K33" s="10"/>
      <c r="L33" s="10">
        <f t="shared" si="3"/>
        <v>1800</v>
      </c>
      <c r="M33" s="55"/>
    </row>
    <row r="34" spans="1:13" ht="17.100000000000001" customHeight="1" x14ac:dyDescent="0.25">
      <c r="A34" s="45">
        <v>32931</v>
      </c>
      <c r="B34" s="98" t="s">
        <v>93</v>
      </c>
      <c r="C34" s="99"/>
      <c r="D34" s="99"/>
      <c r="E34" s="99"/>
      <c r="F34" s="99"/>
      <c r="G34" s="100"/>
      <c r="H34" s="10">
        <v>0</v>
      </c>
      <c r="I34" s="10">
        <v>500</v>
      </c>
      <c r="J34" s="10">
        <f t="shared" si="4"/>
        <v>500</v>
      </c>
      <c r="K34" s="10"/>
      <c r="L34" s="10">
        <f t="shared" si="3"/>
        <v>500</v>
      </c>
      <c r="M34" s="55"/>
    </row>
    <row r="35" spans="1:13" ht="17.100000000000001" customHeight="1" x14ac:dyDescent="0.25">
      <c r="A35" s="2">
        <v>34311</v>
      </c>
      <c r="B35" s="87" t="s">
        <v>54</v>
      </c>
      <c r="C35" s="87"/>
      <c r="D35" s="87"/>
      <c r="E35" s="87"/>
      <c r="F35" s="87"/>
      <c r="G35" s="87"/>
      <c r="H35" s="10">
        <v>0</v>
      </c>
      <c r="I35" s="10">
        <v>1200</v>
      </c>
      <c r="J35" s="10">
        <f t="shared" si="2"/>
        <v>1200</v>
      </c>
      <c r="K35" s="10"/>
      <c r="L35" s="10">
        <f t="shared" si="3"/>
        <v>1200</v>
      </c>
      <c r="M35" s="55"/>
    </row>
    <row r="36" spans="1:13" ht="17.100000000000001" customHeight="1" x14ac:dyDescent="0.25">
      <c r="A36" s="45">
        <v>34312</v>
      </c>
      <c r="B36" s="98" t="s">
        <v>80</v>
      </c>
      <c r="C36" s="99"/>
      <c r="D36" s="99"/>
      <c r="E36" s="99"/>
      <c r="F36" s="99"/>
      <c r="G36" s="100"/>
      <c r="H36" s="10">
        <v>0</v>
      </c>
      <c r="I36" s="10">
        <v>450</v>
      </c>
      <c r="J36" s="10">
        <f t="shared" si="2"/>
        <v>450</v>
      </c>
      <c r="K36" s="10"/>
      <c r="L36" s="10">
        <f t="shared" si="3"/>
        <v>450</v>
      </c>
      <c r="M36" s="55"/>
    </row>
    <row r="37" spans="1:13" ht="20.100000000000001" customHeight="1" x14ac:dyDescent="0.25">
      <c r="A37" s="61" t="s">
        <v>109</v>
      </c>
      <c r="B37" s="86" t="s">
        <v>41</v>
      </c>
      <c r="C37" s="86"/>
      <c r="D37" s="86"/>
      <c r="E37" s="86"/>
      <c r="F37" s="86"/>
      <c r="G37" s="86"/>
      <c r="H37" s="9">
        <f>SUM(H38:H63)</f>
        <v>70000</v>
      </c>
      <c r="I37" s="9">
        <f>SUM(I38:I63)</f>
        <v>-20000</v>
      </c>
      <c r="J37" s="9">
        <f>SUM(J38:J63)</f>
        <v>50000</v>
      </c>
      <c r="K37" s="9">
        <f t="shared" ref="K37:L37" si="5">SUM(K38:K63)</f>
        <v>0</v>
      </c>
      <c r="L37" s="9">
        <f t="shared" si="5"/>
        <v>50000</v>
      </c>
      <c r="M37" s="9"/>
    </row>
    <row r="38" spans="1:13" ht="17.100000000000001" customHeight="1" x14ac:dyDescent="0.25">
      <c r="A38" s="42">
        <v>32111</v>
      </c>
      <c r="B38" s="98" t="s">
        <v>95</v>
      </c>
      <c r="C38" s="99"/>
      <c r="D38" s="99"/>
      <c r="E38" s="99"/>
      <c r="F38" s="99"/>
      <c r="G38" s="100"/>
      <c r="H38" s="10">
        <v>200</v>
      </c>
      <c r="I38" s="10">
        <v>100</v>
      </c>
      <c r="J38" s="10">
        <f>H38+I38</f>
        <v>300</v>
      </c>
      <c r="K38" s="10"/>
      <c r="L38" s="10">
        <f>J38+K38</f>
        <v>300</v>
      </c>
      <c r="M38" s="11"/>
    </row>
    <row r="39" spans="1:13" ht="17.100000000000001" customHeight="1" x14ac:dyDescent="0.25">
      <c r="A39" s="42">
        <v>32115</v>
      </c>
      <c r="B39" s="98" t="s">
        <v>88</v>
      </c>
      <c r="C39" s="99"/>
      <c r="D39" s="99"/>
      <c r="E39" s="99"/>
      <c r="F39" s="99"/>
      <c r="G39" s="100"/>
      <c r="H39" s="10">
        <v>200</v>
      </c>
      <c r="I39" s="10">
        <v>-200</v>
      </c>
      <c r="J39" s="10">
        <f t="shared" ref="J39:J63" si="6">H39+I39</f>
        <v>0</v>
      </c>
      <c r="K39" s="10"/>
      <c r="L39" s="10">
        <f t="shared" ref="L39:L63" si="7">J39+K39</f>
        <v>0</v>
      </c>
      <c r="M39" s="11"/>
    </row>
    <row r="40" spans="1:13" ht="17.100000000000001" customHeight="1" x14ac:dyDescent="0.25">
      <c r="A40" s="59">
        <v>32131</v>
      </c>
      <c r="B40" s="98" t="s">
        <v>89</v>
      </c>
      <c r="C40" s="99"/>
      <c r="D40" s="99"/>
      <c r="E40" s="99"/>
      <c r="F40" s="99"/>
      <c r="G40" s="100"/>
      <c r="H40" s="10">
        <v>600</v>
      </c>
      <c r="I40" s="10">
        <v>-600</v>
      </c>
      <c r="J40" s="10">
        <f t="shared" si="6"/>
        <v>0</v>
      </c>
      <c r="K40" s="10"/>
      <c r="L40" s="10">
        <f t="shared" si="7"/>
        <v>0</v>
      </c>
      <c r="M40" s="11"/>
    </row>
    <row r="41" spans="1:13" ht="17.100000000000001" customHeight="1" x14ac:dyDescent="0.25">
      <c r="A41" s="59">
        <v>32141</v>
      </c>
      <c r="B41" s="98" t="s">
        <v>90</v>
      </c>
      <c r="C41" s="99"/>
      <c r="D41" s="99"/>
      <c r="E41" s="99"/>
      <c r="F41" s="99"/>
      <c r="G41" s="100"/>
      <c r="H41" s="10">
        <v>400</v>
      </c>
      <c r="I41" s="10">
        <v>-100</v>
      </c>
      <c r="J41" s="10">
        <f t="shared" si="6"/>
        <v>300</v>
      </c>
      <c r="K41" s="10"/>
      <c r="L41" s="10">
        <f t="shared" si="7"/>
        <v>300</v>
      </c>
      <c r="M41" s="11"/>
    </row>
    <row r="42" spans="1:13" ht="17.100000000000001" customHeight="1" x14ac:dyDescent="0.25">
      <c r="A42" s="2" t="s">
        <v>42</v>
      </c>
      <c r="B42" s="87" t="s">
        <v>43</v>
      </c>
      <c r="C42" s="87"/>
      <c r="D42" s="87"/>
      <c r="E42" s="87"/>
      <c r="F42" s="87"/>
      <c r="G42" s="87"/>
      <c r="H42" s="10">
        <v>2000</v>
      </c>
      <c r="I42" s="10">
        <v>-500</v>
      </c>
      <c r="J42" s="10">
        <f t="shared" si="6"/>
        <v>1500</v>
      </c>
      <c r="K42" s="10"/>
      <c r="L42" s="10">
        <f t="shared" si="7"/>
        <v>1500</v>
      </c>
      <c r="M42" s="11"/>
    </row>
    <row r="43" spans="1:13" ht="17.100000000000001" customHeight="1" x14ac:dyDescent="0.25">
      <c r="A43" s="42">
        <v>32212</v>
      </c>
      <c r="B43" s="98" t="s">
        <v>91</v>
      </c>
      <c r="C43" s="99"/>
      <c r="D43" s="99"/>
      <c r="E43" s="99"/>
      <c r="F43" s="99"/>
      <c r="G43" s="100"/>
      <c r="H43" s="10">
        <v>500</v>
      </c>
      <c r="I43" s="10">
        <v>2500</v>
      </c>
      <c r="J43" s="10">
        <f t="shared" si="6"/>
        <v>3000</v>
      </c>
      <c r="K43" s="10"/>
      <c r="L43" s="10">
        <f t="shared" si="7"/>
        <v>3000</v>
      </c>
      <c r="M43" s="11"/>
    </row>
    <row r="44" spans="1:13" ht="17.100000000000001" customHeight="1" x14ac:dyDescent="0.25">
      <c r="A44" s="2" t="s">
        <v>21</v>
      </c>
      <c r="B44" s="87" t="s">
        <v>22</v>
      </c>
      <c r="C44" s="87"/>
      <c r="D44" s="87"/>
      <c r="E44" s="87"/>
      <c r="F44" s="87"/>
      <c r="G44" s="87"/>
      <c r="H44" s="10">
        <v>1500</v>
      </c>
      <c r="I44" s="10">
        <v>-1500</v>
      </c>
      <c r="J44" s="10">
        <f t="shared" si="6"/>
        <v>0</v>
      </c>
      <c r="K44" s="10"/>
      <c r="L44" s="10">
        <f t="shared" si="7"/>
        <v>0</v>
      </c>
      <c r="M44" s="11"/>
    </row>
    <row r="45" spans="1:13" ht="17.100000000000001" customHeight="1" x14ac:dyDescent="0.25">
      <c r="A45" s="60">
        <v>32219</v>
      </c>
      <c r="B45" s="98" t="s">
        <v>108</v>
      </c>
      <c r="C45" s="99"/>
      <c r="D45" s="99"/>
      <c r="E45" s="99"/>
      <c r="F45" s="99"/>
      <c r="G45" s="100"/>
      <c r="H45" s="10">
        <v>0</v>
      </c>
      <c r="I45" s="10">
        <v>2000</v>
      </c>
      <c r="J45" s="10">
        <f t="shared" si="6"/>
        <v>2000</v>
      </c>
      <c r="K45" s="10"/>
      <c r="L45" s="10">
        <f t="shared" si="7"/>
        <v>2000</v>
      </c>
      <c r="M45" s="11"/>
    </row>
    <row r="46" spans="1:13" ht="17.100000000000001" customHeight="1" x14ac:dyDescent="0.25">
      <c r="A46" s="2" t="s">
        <v>23</v>
      </c>
      <c r="B46" s="87" t="s">
        <v>24</v>
      </c>
      <c r="C46" s="87"/>
      <c r="D46" s="87"/>
      <c r="E46" s="87"/>
      <c r="F46" s="87"/>
      <c r="G46" s="87"/>
      <c r="H46" s="10">
        <v>8000</v>
      </c>
      <c r="I46" s="10">
        <v>-7200</v>
      </c>
      <c r="J46" s="10">
        <f t="shared" si="6"/>
        <v>800</v>
      </c>
      <c r="K46" s="10"/>
      <c r="L46" s="10">
        <f t="shared" si="7"/>
        <v>800</v>
      </c>
      <c r="M46" s="11"/>
    </row>
    <row r="47" spans="1:13" ht="17.100000000000001" customHeight="1" x14ac:dyDescent="0.25">
      <c r="A47" s="2" t="s">
        <v>25</v>
      </c>
      <c r="B47" s="87" t="s">
        <v>26</v>
      </c>
      <c r="C47" s="87"/>
      <c r="D47" s="87"/>
      <c r="E47" s="87"/>
      <c r="F47" s="87"/>
      <c r="G47" s="87"/>
      <c r="H47" s="10">
        <v>10000</v>
      </c>
      <c r="I47" s="10">
        <v>-6300</v>
      </c>
      <c r="J47" s="10">
        <f t="shared" si="6"/>
        <v>3700</v>
      </c>
      <c r="K47" s="10"/>
      <c r="L47" s="10">
        <f t="shared" si="7"/>
        <v>3700</v>
      </c>
      <c r="M47" s="11"/>
    </row>
    <row r="48" spans="1:13" ht="17.100000000000001" customHeight="1" x14ac:dyDescent="0.25">
      <c r="A48" s="2" t="s">
        <v>44</v>
      </c>
      <c r="B48" s="87" t="s">
        <v>45</v>
      </c>
      <c r="C48" s="87"/>
      <c r="D48" s="87"/>
      <c r="E48" s="87"/>
      <c r="F48" s="87"/>
      <c r="G48" s="87"/>
      <c r="H48" s="10">
        <v>11000</v>
      </c>
      <c r="I48" s="10">
        <v>-9000</v>
      </c>
      <c r="J48" s="10">
        <f t="shared" si="6"/>
        <v>2000</v>
      </c>
      <c r="K48" s="10"/>
      <c r="L48" s="10">
        <f t="shared" si="7"/>
        <v>2000</v>
      </c>
      <c r="M48" s="11"/>
    </row>
    <row r="49" spans="1:13" ht="17.100000000000001" customHeight="1" x14ac:dyDescent="0.25">
      <c r="A49" s="2" t="s">
        <v>46</v>
      </c>
      <c r="B49" s="87" t="s">
        <v>47</v>
      </c>
      <c r="C49" s="87"/>
      <c r="D49" s="87"/>
      <c r="E49" s="87"/>
      <c r="F49" s="87"/>
      <c r="G49" s="87"/>
      <c r="H49" s="10">
        <v>500</v>
      </c>
      <c r="I49" s="10">
        <v>-100</v>
      </c>
      <c r="J49" s="10">
        <f t="shared" si="6"/>
        <v>400</v>
      </c>
      <c r="K49" s="10"/>
      <c r="L49" s="10">
        <f t="shared" si="7"/>
        <v>400</v>
      </c>
      <c r="M49" s="11"/>
    </row>
    <row r="50" spans="1:13" ht="17.100000000000001" customHeight="1" x14ac:dyDescent="0.25">
      <c r="A50" s="2" t="s">
        <v>27</v>
      </c>
      <c r="B50" s="87" t="s">
        <v>28</v>
      </c>
      <c r="C50" s="87"/>
      <c r="D50" s="87"/>
      <c r="E50" s="87"/>
      <c r="F50" s="87"/>
      <c r="G50" s="87"/>
      <c r="H50" s="10">
        <v>1000</v>
      </c>
      <c r="I50" s="10">
        <v>500</v>
      </c>
      <c r="J50" s="10">
        <f t="shared" si="6"/>
        <v>1500</v>
      </c>
      <c r="K50" s="10"/>
      <c r="L50" s="10">
        <f t="shared" si="7"/>
        <v>1500</v>
      </c>
      <c r="M50" s="11"/>
    </row>
    <row r="51" spans="1:13" ht="17.100000000000001" customHeight="1" x14ac:dyDescent="0.25">
      <c r="A51" s="42">
        <v>32331</v>
      </c>
      <c r="B51" s="98" t="s">
        <v>92</v>
      </c>
      <c r="C51" s="99"/>
      <c r="D51" s="99"/>
      <c r="E51" s="99"/>
      <c r="F51" s="99"/>
      <c r="G51" s="100"/>
      <c r="H51" s="10">
        <v>1500</v>
      </c>
      <c r="I51" s="10">
        <v>1500</v>
      </c>
      <c r="J51" s="10">
        <f t="shared" si="6"/>
        <v>3000</v>
      </c>
      <c r="K51" s="10"/>
      <c r="L51" s="10">
        <f t="shared" si="7"/>
        <v>3000</v>
      </c>
      <c r="M51" s="11"/>
    </row>
    <row r="52" spans="1:13" ht="17.100000000000001" customHeight="1" x14ac:dyDescent="0.25">
      <c r="A52" s="2" t="s">
        <v>29</v>
      </c>
      <c r="B52" s="87" t="s">
        <v>30</v>
      </c>
      <c r="C52" s="87"/>
      <c r="D52" s="87"/>
      <c r="E52" s="87"/>
      <c r="F52" s="87"/>
      <c r="G52" s="87"/>
      <c r="H52" s="10">
        <v>1000</v>
      </c>
      <c r="I52" s="10"/>
      <c r="J52" s="10">
        <f t="shared" si="6"/>
        <v>1000</v>
      </c>
      <c r="K52" s="10"/>
      <c r="L52" s="10">
        <f t="shared" si="7"/>
        <v>1000</v>
      </c>
      <c r="M52" s="11"/>
    </row>
    <row r="53" spans="1:13" ht="17.100000000000001" customHeight="1" x14ac:dyDescent="0.25">
      <c r="A53" s="2" t="s">
        <v>31</v>
      </c>
      <c r="B53" s="87" t="s">
        <v>32</v>
      </c>
      <c r="C53" s="87"/>
      <c r="D53" s="87"/>
      <c r="E53" s="87"/>
      <c r="F53" s="87"/>
      <c r="G53" s="87"/>
      <c r="H53" s="10">
        <v>400</v>
      </c>
      <c r="I53" s="10">
        <v>-200</v>
      </c>
      <c r="J53" s="10">
        <f t="shared" si="6"/>
        <v>200</v>
      </c>
      <c r="K53" s="10"/>
      <c r="L53" s="10">
        <f t="shared" si="7"/>
        <v>200</v>
      </c>
      <c r="M53" s="11"/>
    </row>
    <row r="54" spans="1:13" ht="17.100000000000001" customHeight="1" x14ac:dyDescent="0.25">
      <c r="A54" s="42">
        <v>32371</v>
      </c>
      <c r="B54" s="98" t="s">
        <v>48</v>
      </c>
      <c r="C54" s="99"/>
      <c r="D54" s="99"/>
      <c r="E54" s="99"/>
      <c r="F54" s="99"/>
      <c r="G54" s="100"/>
      <c r="H54" s="10">
        <v>3500</v>
      </c>
      <c r="I54" s="10">
        <v>-3500</v>
      </c>
      <c r="J54" s="10">
        <f t="shared" si="6"/>
        <v>0</v>
      </c>
      <c r="K54" s="10"/>
      <c r="L54" s="10">
        <f t="shared" si="7"/>
        <v>0</v>
      </c>
      <c r="M54" s="11"/>
    </row>
    <row r="55" spans="1:13" ht="17.100000000000001" customHeight="1" x14ac:dyDescent="0.25">
      <c r="A55" s="2" t="s">
        <v>35</v>
      </c>
      <c r="B55" s="87" t="s">
        <v>36</v>
      </c>
      <c r="C55" s="87"/>
      <c r="D55" s="87"/>
      <c r="E55" s="87"/>
      <c r="F55" s="87"/>
      <c r="G55" s="87"/>
      <c r="H55" s="10">
        <v>18000</v>
      </c>
      <c r="I55" s="10">
        <v>2000</v>
      </c>
      <c r="J55" s="10">
        <f t="shared" si="6"/>
        <v>20000</v>
      </c>
      <c r="K55" s="10"/>
      <c r="L55" s="10">
        <f t="shared" si="7"/>
        <v>20000</v>
      </c>
      <c r="M55" s="11"/>
    </row>
    <row r="56" spans="1:13" ht="17.100000000000001" customHeight="1" x14ac:dyDescent="0.25">
      <c r="A56" s="2" t="s">
        <v>49</v>
      </c>
      <c r="B56" s="87" t="s">
        <v>50</v>
      </c>
      <c r="C56" s="87"/>
      <c r="D56" s="87"/>
      <c r="E56" s="87"/>
      <c r="F56" s="87"/>
      <c r="G56" s="87"/>
      <c r="H56" s="10">
        <v>2000</v>
      </c>
      <c r="I56" s="10">
        <v>4000</v>
      </c>
      <c r="J56" s="10">
        <f t="shared" si="6"/>
        <v>6000</v>
      </c>
      <c r="K56" s="10"/>
      <c r="L56" s="10">
        <f t="shared" si="7"/>
        <v>6000</v>
      </c>
      <c r="M56" s="11"/>
    </row>
    <row r="57" spans="1:13" ht="17.100000000000001" customHeight="1" x14ac:dyDescent="0.25">
      <c r="A57" s="42">
        <v>32399</v>
      </c>
      <c r="B57" s="98" t="s">
        <v>38</v>
      </c>
      <c r="C57" s="99"/>
      <c r="D57" s="99"/>
      <c r="E57" s="99"/>
      <c r="F57" s="99"/>
      <c r="G57" s="100"/>
      <c r="H57" s="10">
        <v>2000</v>
      </c>
      <c r="I57" s="10">
        <v>-100</v>
      </c>
      <c r="J57" s="10">
        <f t="shared" si="6"/>
        <v>1900</v>
      </c>
      <c r="K57" s="10"/>
      <c r="L57" s="10">
        <f t="shared" si="7"/>
        <v>1900</v>
      </c>
      <c r="M57" s="11"/>
    </row>
    <row r="58" spans="1:13" ht="17.100000000000001" customHeight="1" x14ac:dyDescent="0.25">
      <c r="A58" s="43" t="s">
        <v>39</v>
      </c>
      <c r="B58" s="87" t="s">
        <v>40</v>
      </c>
      <c r="C58" s="87"/>
      <c r="D58" s="87"/>
      <c r="E58" s="87"/>
      <c r="F58" s="87"/>
      <c r="G58" s="87"/>
      <c r="H58" s="10">
        <v>2000</v>
      </c>
      <c r="I58" s="10">
        <v>-1800</v>
      </c>
      <c r="J58" s="10">
        <f t="shared" si="6"/>
        <v>200</v>
      </c>
      <c r="K58" s="10"/>
      <c r="L58" s="10">
        <f t="shared" si="7"/>
        <v>200</v>
      </c>
      <c r="M58" s="11"/>
    </row>
    <row r="59" spans="1:13" ht="17.100000000000001" customHeight="1" x14ac:dyDescent="0.25">
      <c r="A59" s="43">
        <v>32931</v>
      </c>
      <c r="B59" s="98" t="s">
        <v>93</v>
      </c>
      <c r="C59" s="99"/>
      <c r="D59" s="99"/>
      <c r="E59" s="99"/>
      <c r="F59" s="99"/>
      <c r="G59" s="100"/>
      <c r="H59" s="10">
        <v>200</v>
      </c>
      <c r="I59" s="10">
        <v>-200</v>
      </c>
      <c r="J59" s="10">
        <f t="shared" si="6"/>
        <v>0</v>
      </c>
      <c r="K59" s="10"/>
      <c r="L59" s="10">
        <f t="shared" si="7"/>
        <v>0</v>
      </c>
      <c r="M59" s="11"/>
    </row>
    <row r="60" spans="1:13" ht="17.100000000000001" customHeight="1" x14ac:dyDescent="0.25">
      <c r="A60" s="42">
        <v>32953</v>
      </c>
      <c r="B60" s="98" t="s">
        <v>94</v>
      </c>
      <c r="C60" s="99"/>
      <c r="D60" s="99"/>
      <c r="E60" s="99"/>
      <c r="F60" s="99"/>
      <c r="G60" s="100"/>
      <c r="H60" s="10">
        <v>200</v>
      </c>
      <c r="I60" s="10">
        <v>-200</v>
      </c>
      <c r="J60" s="10">
        <f t="shared" si="6"/>
        <v>0</v>
      </c>
      <c r="K60" s="10"/>
      <c r="L60" s="10">
        <f t="shared" si="7"/>
        <v>0</v>
      </c>
      <c r="M60" s="11"/>
    </row>
    <row r="61" spans="1:13" ht="17.100000000000001" customHeight="1" x14ac:dyDescent="0.25">
      <c r="A61" s="42">
        <v>32999</v>
      </c>
      <c r="B61" s="98" t="s">
        <v>52</v>
      </c>
      <c r="C61" s="99"/>
      <c r="D61" s="99"/>
      <c r="E61" s="99"/>
      <c r="F61" s="99"/>
      <c r="G61" s="100"/>
      <c r="H61" s="10">
        <v>500</v>
      </c>
      <c r="I61" s="10">
        <v>500</v>
      </c>
      <c r="J61" s="10">
        <f t="shared" si="6"/>
        <v>1000</v>
      </c>
      <c r="K61" s="10"/>
      <c r="L61" s="10">
        <f t="shared" si="7"/>
        <v>1000</v>
      </c>
      <c r="M61" s="11"/>
    </row>
    <row r="62" spans="1:13" ht="17.100000000000001" customHeight="1" x14ac:dyDescent="0.25">
      <c r="A62" s="24">
        <v>34312</v>
      </c>
      <c r="B62" s="98" t="s">
        <v>80</v>
      </c>
      <c r="C62" s="99"/>
      <c r="D62" s="99"/>
      <c r="E62" s="99"/>
      <c r="F62" s="99"/>
      <c r="G62" s="100"/>
      <c r="H62" s="10">
        <v>800</v>
      </c>
      <c r="I62" s="10">
        <v>-400</v>
      </c>
      <c r="J62" s="10">
        <f t="shared" si="6"/>
        <v>400</v>
      </c>
      <c r="K62" s="10"/>
      <c r="L62" s="10">
        <f t="shared" si="7"/>
        <v>400</v>
      </c>
      <c r="M62" s="11"/>
    </row>
    <row r="63" spans="1:13" ht="17.100000000000001" customHeight="1" x14ac:dyDescent="0.25">
      <c r="A63" s="2" t="s">
        <v>53</v>
      </c>
      <c r="B63" s="87" t="s">
        <v>54</v>
      </c>
      <c r="C63" s="87"/>
      <c r="D63" s="87"/>
      <c r="E63" s="87"/>
      <c r="F63" s="87"/>
      <c r="G63" s="87"/>
      <c r="H63" s="10">
        <v>2000</v>
      </c>
      <c r="I63" s="10">
        <v>-1200</v>
      </c>
      <c r="J63" s="10">
        <f t="shared" si="6"/>
        <v>800</v>
      </c>
      <c r="K63" s="10"/>
      <c r="L63" s="10">
        <f t="shared" si="7"/>
        <v>800</v>
      </c>
      <c r="M63" s="11"/>
    </row>
    <row r="64" spans="1:13" ht="30" customHeight="1" x14ac:dyDescent="0.25">
      <c r="A64" s="61" t="s">
        <v>109</v>
      </c>
      <c r="B64" s="86" t="s">
        <v>58</v>
      </c>
      <c r="C64" s="86"/>
      <c r="D64" s="86"/>
      <c r="E64" s="86"/>
      <c r="F64" s="86"/>
      <c r="G64" s="86"/>
      <c r="H64" s="9">
        <f>SUM(H65:H69)</f>
        <v>10000</v>
      </c>
      <c r="I64" s="9">
        <f>SUM(I65:I69)</f>
        <v>3000</v>
      </c>
      <c r="J64" s="9">
        <f>SUM(J65:J69)</f>
        <v>13000</v>
      </c>
      <c r="K64" s="9">
        <f t="shared" ref="K64:L64" si="8">SUM(K65:K69)</f>
        <v>5000</v>
      </c>
      <c r="L64" s="9">
        <f t="shared" si="8"/>
        <v>18000</v>
      </c>
      <c r="M64" s="14"/>
    </row>
    <row r="65" spans="1:13" ht="17.100000000000001" customHeight="1" x14ac:dyDescent="0.25">
      <c r="A65" s="58">
        <v>32231</v>
      </c>
      <c r="B65" s="87" t="s">
        <v>24</v>
      </c>
      <c r="C65" s="87"/>
      <c r="D65" s="87"/>
      <c r="E65" s="87"/>
      <c r="F65" s="87"/>
      <c r="G65" s="87"/>
      <c r="H65" s="10">
        <v>0</v>
      </c>
      <c r="I65" s="10">
        <v>3000</v>
      </c>
      <c r="J65" s="10">
        <v>3000</v>
      </c>
      <c r="K65" s="10"/>
      <c r="L65" s="10">
        <f>J65+K65</f>
        <v>3000</v>
      </c>
      <c r="M65" s="56"/>
    </row>
    <row r="66" spans="1:13" ht="17.100000000000001" customHeight="1" x14ac:dyDescent="0.25">
      <c r="A66" s="57">
        <v>32233</v>
      </c>
      <c r="B66" s="98" t="s">
        <v>26</v>
      </c>
      <c r="C66" s="99"/>
      <c r="D66" s="99"/>
      <c r="E66" s="99"/>
      <c r="F66" s="99"/>
      <c r="G66" s="100"/>
      <c r="H66" s="10">
        <v>0</v>
      </c>
      <c r="I66" s="10">
        <v>3000</v>
      </c>
      <c r="J66" s="10">
        <v>3000</v>
      </c>
      <c r="K66" s="10"/>
      <c r="L66" s="10">
        <f t="shared" ref="L66:L69" si="9">J66+K66</f>
        <v>3000</v>
      </c>
      <c r="M66" s="56"/>
    </row>
    <row r="67" spans="1:13" ht="17.100000000000001" customHeight="1" x14ac:dyDescent="0.25">
      <c r="A67" s="57">
        <v>32311</v>
      </c>
      <c r="B67" s="87" t="s">
        <v>45</v>
      </c>
      <c r="C67" s="87"/>
      <c r="D67" s="87"/>
      <c r="E67" s="87"/>
      <c r="F67" s="87"/>
      <c r="G67" s="87"/>
      <c r="H67" s="10">
        <v>0</v>
      </c>
      <c r="I67" s="10">
        <v>1700</v>
      </c>
      <c r="J67" s="10">
        <v>1700</v>
      </c>
      <c r="K67" s="10"/>
      <c r="L67" s="10">
        <f t="shared" si="9"/>
        <v>1700</v>
      </c>
      <c r="M67" s="56"/>
    </row>
    <row r="68" spans="1:13" ht="17.100000000000001" customHeight="1" x14ac:dyDescent="0.25">
      <c r="A68" s="59">
        <v>32371</v>
      </c>
      <c r="B68" s="98" t="s">
        <v>48</v>
      </c>
      <c r="C68" s="99"/>
      <c r="D68" s="99"/>
      <c r="E68" s="99"/>
      <c r="F68" s="99"/>
      <c r="G68" s="100"/>
      <c r="H68" s="10">
        <v>0</v>
      </c>
      <c r="I68" s="10">
        <v>4800</v>
      </c>
      <c r="J68" s="10">
        <v>4800</v>
      </c>
      <c r="K68" s="10"/>
      <c r="L68" s="10">
        <f t="shared" si="9"/>
        <v>4800</v>
      </c>
      <c r="M68" s="56"/>
    </row>
    <row r="69" spans="1:13" ht="17.100000000000001" customHeight="1" x14ac:dyDescent="0.25">
      <c r="A69" s="2" t="s">
        <v>37</v>
      </c>
      <c r="B69" s="87" t="s">
        <v>38</v>
      </c>
      <c r="C69" s="87"/>
      <c r="D69" s="87"/>
      <c r="E69" s="87"/>
      <c r="F69" s="87"/>
      <c r="G69" s="87"/>
      <c r="H69" s="10">
        <v>10000</v>
      </c>
      <c r="I69" s="10">
        <v>-9500</v>
      </c>
      <c r="J69" s="10">
        <f>H69+I69</f>
        <v>500</v>
      </c>
      <c r="K69" s="10">
        <v>5000</v>
      </c>
      <c r="L69" s="10">
        <f t="shared" si="9"/>
        <v>5500</v>
      </c>
      <c r="M69" s="54"/>
    </row>
    <row r="70" spans="1:13" ht="30" customHeight="1" x14ac:dyDescent="0.25">
      <c r="A70" s="61" t="s">
        <v>109</v>
      </c>
      <c r="B70" s="86" t="s">
        <v>55</v>
      </c>
      <c r="C70" s="86"/>
      <c r="D70" s="86"/>
      <c r="E70" s="86"/>
      <c r="F70" s="86"/>
      <c r="G70" s="86"/>
      <c r="H70" s="9">
        <f>H71+H72</f>
        <v>700</v>
      </c>
      <c r="I70" s="9">
        <f t="shared" ref="I70:L70" si="10">I71+I72</f>
        <v>3400</v>
      </c>
      <c r="J70" s="9">
        <f t="shared" si="10"/>
        <v>4100</v>
      </c>
      <c r="K70" s="9">
        <f t="shared" si="10"/>
        <v>-100</v>
      </c>
      <c r="L70" s="9">
        <f t="shared" si="10"/>
        <v>4000</v>
      </c>
      <c r="M70" s="14"/>
    </row>
    <row r="71" spans="1:13" ht="17.100000000000001" customHeight="1" x14ac:dyDescent="0.25">
      <c r="A71" s="2" t="s">
        <v>56</v>
      </c>
      <c r="B71" s="87" t="s">
        <v>57</v>
      </c>
      <c r="C71" s="87"/>
      <c r="D71" s="87"/>
      <c r="E71" s="87"/>
      <c r="F71" s="87"/>
      <c r="G71" s="87"/>
      <c r="H71" s="10">
        <v>600</v>
      </c>
      <c r="I71" s="10">
        <v>3400</v>
      </c>
      <c r="J71" s="10">
        <f>H71+I71</f>
        <v>4000</v>
      </c>
      <c r="K71" s="10">
        <v>-100</v>
      </c>
      <c r="L71" s="10">
        <f>J71+K71</f>
        <v>3900</v>
      </c>
      <c r="M71" s="56"/>
    </row>
    <row r="72" spans="1:13" ht="17.100000000000001" customHeight="1" x14ac:dyDescent="0.25">
      <c r="A72" s="2" t="s">
        <v>51</v>
      </c>
      <c r="B72" s="87" t="s">
        <v>52</v>
      </c>
      <c r="C72" s="87"/>
      <c r="D72" s="87"/>
      <c r="E72" s="87"/>
      <c r="F72" s="87"/>
      <c r="G72" s="87"/>
      <c r="H72" s="10">
        <v>100</v>
      </c>
      <c r="I72" s="10"/>
      <c r="J72" s="10">
        <f>H72+I72</f>
        <v>100</v>
      </c>
      <c r="K72" s="10"/>
      <c r="L72" s="10">
        <f>J72+K72</f>
        <v>100</v>
      </c>
      <c r="M72" s="11"/>
    </row>
    <row r="73" spans="1:13" ht="20.100000000000001" customHeight="1" x14ac:dyDescent="0.25">
      <c r="A73" s="62" t="s">
        <v>112</v>
      </c>
      <c r="B73" s="106" t="s">
        <v>113</v>
      </c>
      <c r="C73" s="106"/>
      <c r="D73" s="106"/>
      <c r="E73" s="106"/>
      <c r="F73" s="106"/>
      <c r="G73" s="106"/>
      <c r="H73" s="8">
        <f>H74+H77</f>
        <v>118000</v>
      </c>
      <c r="I73" s="8">
        <f t="shared" ref="I73:L73" si="11">I74+I77</f>
        <v>22000</v>
      </c>
      <c r="J73" s="8">
        <f t="shared" si="11"/>
        <v>140000</v>
      </c>
      <c r="K73" s="8">
        <f t="shared" si="11"/>
        <v>0</v>
      </c>
      <c r="L73" s="8">
        <f t="shared" si="11"/>
        <v>140000</v>
      </c>
      <c r="M73" s="13"/>
    </row>
    <row r="74" spans="1:13" ht="20.100000000000001" customHeight="1" x14ac:dyDescent="0.25">
      <c r="A74" s="61" t="s">
        <v>109</v>
      </c>
      <c r="B74" s="86" t="s">
        <v>4</v>
      </c>
      <c r="C74" s="86"/>
      <c r="D74" s="86"/>
      <c r="E74" s="86"/>
      <c r="F74" s="86"/>
      <c r="G74" s="86"/>
      <c r="H74" s="9">
        <f>H75</f>
        <v>3000</v>
      </c>
      <c r="I74" s="9">
        <f>SUM(I75:I76)</f>
        <v>37000</v>
      </c>
      <c r="J74" s="9">
        <f>SUM(J75:J76)</f>
        <v>40000</v>
      </c>
      <c r="K74" s="9">
        <f t="shared" ref="K74:L74" si="12">SUM(K75:K76)</f>
        <v>0</v>
      </c>
      <c r="L74" s="9">
        <f t="shared" si="12"/>
        <v>40000</v>
      </c>
      <c r="M74" s="14"/>
    </row>
    <row r="75" spans="1:13" ht="17.100000000000001" customHeight="1" x14ac:dyDescent="0.25">
      <c r="A75" s="2">
        <v>32321</v>
      </c>
      <c r="B75" s="87" t="s">
        <v>57</v>
      </c>
      <c r="C75" s="87"/>
      <c r="D75" s="87"/>
      <c r="E75" s="87"/>
      <c r="F75" s="87"/>
      <c r="G75" s="87"/>
      <c r="H75" s="10">
        <v>3000</v>
      </c>
      <c r="I75" s="10">
        <v>8500</v>
      </c>
      <c r="J75" s="10">
        <v>11500</v>
      </c>
      <c r="K75" s="10"/>
      <c r="L75" s="10">
        <f>J75+K75</f>
        <v>11500</v>
      </c>
      <c r="M75" s="65"/>
    </row>
    <row r="76" spans="1:13" ht="17.100000000000001" customHeight="1" x14ac:dyDescent="0.25">
      <c r="A76" s="45">
        <v>42273</v>
      </c>
      <c r="B76" s="87" t="s">
        <v>79</v>
      </c>
      <c r="C76" s="87"/>
      <c r="D76" s="87"/>
      <c r="E76" s="87"/>
      <c r="F76" s="87"/>
      <c r="G76" s="87"/>
      <c r="H76" s="10">
        <v>0</v>
      </c>
      <c r="I76" s="10">
        <v>28500</v>
      </c>
      <c r="J76" s="10">
        <f>H76+I76</f>
        <v>28500</v>
      </c>
      <c r="K76" s="10"/>
      <c r="L76" s="10">
        <f>J76+K76</f>
        <v>28500</v>
      </c>
      <c r="M76" s="65"/>
    </row>
    <row r="77" spans="1:13" ht="30" customHeight="1" x14ac:dyDescent="0.25">
      <c r="A77" s="61" t="s">
        <v>109</v>
      </c>
      <c r="B77" s="86" t="s">
        <v>59</v>
      </c>
      <c r="C77" s="86"/>
      <c r="D77" s="86"/>
      <c r="E77" s="86"/>
      <c r="F77" s="86"/>
      <c r="G77" s="86"/>
      <c r="H77" s="9">
        <f>SUM(H78:H79)</f>
        <v>115000</v>
      </c>
      <c r="I77" s="9">
        <f t="shared" ref="I77:L77" si="13">SUM(I78:I79)</f>
        <v>-15000</v>
      </c>
      <c r="J77" s="9">
        <f t="shared" si="13"/>
        <v>100000</v>
      </c>
      <c r="K77" s="9">
        <f t="shared" si="13"/>
        <v>0</v>
      </c>
      <c r="L77" s="9">
        <f t="shared" si="13"/>
        <v>100000</v>
      </c>
      <c r="M77" s="14"/>
    </row>
    <row r="78" spans="1:13" ht="17.100000000000001" customHeight="1" x14ac:dyDescent="0.25">
      <c r="A78" s="24">
        <v>32321</v>
      </c>
      <c r="B78" s="87" t="s">
        <v>57</v>
      </c>
      <c r="C78" s="87"/>
      <c r="D78" s="87"/>
      <c r="E78" s="87"/>
      <c r="F78" s="87"/>
      <c r="G78" s="87"/>
      <c r="H78" s="10">
        <v>35000</v>
      </c>
      <c r="I78" s="10">
        <v>25000</v>
      </c>
      <c r="J78" s="10">
        <f>H78+I78</f>
        <v>60000</v>
      </c>
      <c r="K78" s="10"/>
      <c r="L78" s="10">
        <f>J78+K78</f>
        <v>60000</v>
      </c>
      <c r="M78" s="65"/>
    </row>
    <row r="79" spans="1:13" ht="17.100000000000001" customHeight="1" x14ac:dyDescent="0.25">
      <c r="A79" s="2">
        <v>42273</v>
      </c>
      <c r="B79" s="87" t="s">
        <v>79</v>
      </c>
      <c r="C79" s="87"/>
      <c r="D79" s="87"/>
      <c r="E79" s="87"/>
      <c r="F79" s="87"/>
      <c r="G79" s="87"/>
      <c r="H79" s="10">
        <v>80000</v>
      </c>
      <c r="I79" s="10">
        <v>-40000</v>
      </c>
      <c r="J79" s="10">
        <f>H79+I79</f>
        <v>40000</v>
      </c>
      <c r="K79" s="10"/>
      <c r="L79" s="10">
        <f>J79+K79</f>
        <v>40000</v>
      </c>
      <c r="M79" s="65"/>
    </row>
    <row r="81" spans="1:12" ht="20.100000000000001" customHeight="1" x14ac:dyDescent="0.25">
      <c r="D81" s="107" t="s">
        <v>87</v>
      </c>
      <c r="E81" s="107"/>
      <c r="F81" s="107"/>
      <c r="G81" s="107"/>
      <c r="H81" s="11">
        <f>H9+H74</f>
        <v>323000</v>
      </c>
      <c r="I81" s="11">
        <f>I9+I74</f>
        <v>69000</v>
      </c>
      <c r="J81" s="11">
        <f>J9+J74</f>
        <v>392000</v>
      </c>
      <c r="K81" s="11">
        <f>K9+K74</f>
        <v>14000</v>
      </c>
      <c r="L81" s="11">
        <f>L9+L74</f>
        <v>406000</v>
      </c>
    </row>
    <row r="82" spans="1:12" ht="20.100000000000001" customHeight="1" x14ac:dyDescent="0.25">
      <c r="D82" s="107" t="s">
        <v>83</v>
      </c>
      <c r="E82" s="107"/>
      <c r="F82" s="107"/>
      <c r="G82" s="107"/>
      <c r="H82" s="11">
        <f>H37</f>
        <v>70000</v>
      </c>
      <c r="I82" s="11">
        <f t="shared" ref="I82:L82" si="14">I37</f>
        <v>-20000</v>
      </c>
      <c r="J82" s="11">
        <f t="shared" si="14"/>
        <v>50000</v>
      </c>
      <c r="K82" s="11">
        <f t="shared" si="14"/>
        <v>0</v>
      </c>
      <c r="L82" s="11">
        <f t="shared" si="14"/>
        <v>50000</v>
      </c>
    </row>
    <row r="83" spans="1:12" ht="20.100000000000001" customHeight="1" x14ac:dyDescent="0.25">
      <c r="D83" s="107" t="s">
        <v>84</v>
      </c>
      <c r="E83" s="107"/>
      <c r="F83" s="107"/>
      <c r="G83" s="107"/>
      <c r="H83" s="11">
        <f>H64</f>
        <v>10000</v>
      </c>
      <c r="I83" s="11">
        <f t="shared" ref="I83:L83" si="15">I64</f>
        <v>3000</v>
      </c>
      <c r="J83" s="11">
        <f t="shared" si="15"/>
        <v>13000</v>
      </c>
      <c r="K83" s="11">
        <f t="shared" si="15"/>
        <v>5000</v>
      </c>
      <c r="L83" s="11">
        <f t="shared" si="15"/>
        <v>18000</v>
      </c>
    </row>
    <row r="84" spans="1:12" ht="20.100000000000001" customHeight="1" x14ac:dyDescent="0.25">
      <c r="D84" s="107" t="s">
        <v>85</v>
      </c>
      <c r="E84" s="107"/>
      <c r="F84" s="107"/>
      <c r="G84" s="107"/>
      <c r="H84" s="11">
        <f>H77</f>
        <v>115000</v>
      </c>
      <c r="I84" s="11">
        <f t="shared" ref="I84:L84" si="16">I77</f>
        <v>-15000</v>
      </c>
      <c r="J84" s="11">
        <f t="shared" si="16"/>
        <v>100000</v>
      </c>
      <c r="K84" s="11">
        <f t="shared" si="16"/>
        <v>0</v>
      </c>
      <c r="L84" s="11">
        <f t="shared" si="16"/>
        <v>100000</v>
      </c>
    </row>
    <row r="85" spans="1:12" ht="20.100000000000001" customHeight="1" x14ac:dyDescent="0.25">
      <c r="D85" s="107" t="s">
        <v>86</v>
      </c>
      <c r="E85" s="107"/>
      <c r="F85" s="107"/>
      <c r="G85" s="107"/>
      <c r="H85" s="11">
        <f>H70</f>
        <v>700</v>
      </c>
      <c r="I85" s="11">
        <f t="shared" ref="I85:L85" si="17">I70</f>
        <v>3400</v>
      </c>
      <c r="J85" s="11">
        <f t="shared" si="17"/>
        <v>4100</v>
      </c>
      <c r="K85" s="11">
        <v>-100</v>
      </c>
      <c r="L85" s="11">
        <f t="shared" si="17"/>
        <v>4000</v>
      </c>
    </row>
    <row r="86" spans="1:12" ht="20.100000000000001" customHeight="1" x14ac:dyDescent="0.25">
      <c r="D86" s="108" t="s">
        <v>75</v>
      </c>
      <c r="E86" s="108"/>
      <c r="F86" s="108"/>
      <c r="G86" s="108"/>
      <c r="H86" s="75">
        <f>SUM(H81:H85)</f>
        <v>518700</v>
      </c>
      <c r="I86" s="75">
        <f t="shared" ref="I86:L86" si="18">SUM(I81:I85)</f>
        <v>40400</v>
      </c>
      <c r="J86" s="75">
        <f t="shared" si="18"/>
        <v>559100</v>
      </c>
      <c r="K86" s="75">
        <f t="shared" si="18"/>
        <v>18900</v>
      </c>
      <c r="L86" s="75">
        <f t="shared" si="18"/>
        <v>578000</v>
      </c>
    </row>
    <row r="89" spans="1:12" ht="20.100000000000001" customHeight="1" x14ac:dyDescent="0.25">
      <c r="A89" s="76"/>
      <c r="B89" s="76"/>
      <c r="C89" s="76"/>
      <c r="D89" s="76"/>
      <c r="E89" s="101" t="s">
        <v>121</v>
      </c>
      <c r="F89" s="101"/>
      <c r="G89" s="101"/>
      <c r="H89" s="85" t="s">
        <v>128</v>
      </c>
      <c r="I89" s="85"/>
      <c r="J89" s="77"/>
      <c r="K89" s="21"/>
    </row>
    <row r="90" spans="1:12" ht="20.100000000000001" customHeight="1" x14ac:dyDescent="0.25">
      <c r="A90" s="76"/>
      <c r="B90" s="76"/>
      <c r="C90" s="76"/>
      <c r="D90" s="76"/>
      <c r="E90" s="76"/>
      <c r="F90" s="76"/>
      <c r="G90" s="76"/>
      <c r="H90" s="77"/>
      <c r="I90" s="77"/>
      <c r="J90" s="77"/>
      <c r="K90" s="17"/>
    </row>
    <row r="91" spans="1:12" ht="20.100000000000001" customHeight="1" x14ac:dyDescent="0.25">
      <c r="A91" s="63"/>
      <c r="B91" s="84" t="s">
        <v>126</v>
      </c>
      <c r="C91" s="84"/>
      <c r="D91" s="84"/>
      <c r="E91" s="84" t="s">
        <v>64</v>
      </c>
      <c r="F91" s="84"/>
      <c r="G91" s="84"/>
      <c r="H91" s="85" t="s">
        <v>61</v>
      </c>
      <c r="I91" s="85"/>
      <c r="J91" s="21"/>
      <c r="K91" s="21"/>
    </row>
    <row r="92" spans="1:12" ht="20.100000000000001" customHeight="1" x14ac:dyDescent="0.25">
      <c r="A92" s="63"/>
      <c r="B92" s="16"/>
      <c r="C92" s="16"/>
      <c r="D92" s="16"/>
      <c r="E92" s="16"/>
      <c r="F92" s="16"/>
      <c r="G92" s="16"/>
      <c r="H92" s="17"/>
      <c r="I92" s="17"/>
      <c r="J92" s="17"/>
      <c r="K92" s="17"/>
    </row>
    <row r="93" spans="1:12" ht="20.100000000000001" customHeight="1" x14ac:dyDescent="0.25">
      <c r="A93" s="63"/>
      <c r="B93" s="84" t="s">
        <v>62</v>
      </c>
      <c r="C93" s="84"/>
      <c r="D93" s="84"/>
      <c r="E93" s="84" t="s">
        <v>65</v>
      </c>
      <c r="F93" s="84"/>
      <c r="G93" s="84"/>
      <c r="H93" s="85" t="s">
        <v>61</v>
      </c>
      <c r="I93" s="85"/>
      <c r="J93" s="64" t="s">
        <v>63</v>
      </c>
      <c r="K93" s="17"/>
    </row>
    <row r="94" spans="1:12" ht="20.100000000000001" customHeight="1" x14ac:dyDescent="0.25">
      <c r="A94" s="63"/>
      <c r="B94" s="15"/>
      <c r="C94" s="15"/>
      <c r="D94" s="15"/>
      <c r="E94" s="15"/>
      <c r="F94" s="15"/>
      <c r="G94" s="15"/>
      <c r="H94" s="19"/>
      <c r="I94" s="19"/>
      <c r="J94" s="19"/>
      <c r="K94" s="19"/>
    </row>
  </sheetData>
  <mergeCells count="93">
    <mergeCell ref="B37:G37"/>
    <mergeCell ref="B38:G38"/>
    <mergeCell ref="B39:G39"/>
    <mergeCell ref="B40:G40"/>
    <mergeCell ref="B41:G41"/>
    <mergeCell ref="A2:M2"/>
    <mergeCell ref="A1:M1"/>
    <mergeCell ref="B74:G74"/>
    <mergeCell ref="B75:G75"/>
    <mergeCell ref="A4:M4"/>
    <mergeCell ref="A3:M3"/>
    <mergeCell ref="A5:G5"/>
    <mergeCell ref="B73:G73"/>
    <mergeCell ref="B69:G69"/>
    <mergeCell ref="B64:G64"/>
    <mergeCell ref="B72:G72"/>
    <mergeCell ref="B71:G71"/>
    <mergeCell ref="B48:G48"/>
    <mergeCell ref="B49:G49"/>
    <mergeCell ref="B51:G51"/>
    <mergeCell ref="B45:G45"/>
    <mergeCell ref="D84:G84"/>
    <mergeCell ref="D85:G85"/>
    <mergeCell ref="D86:G86"/>
    <mergeCell ref="D81:G81"/>
    <mergeCell ref="B68:G68"/>
    <mergeCell ref="B76:G76"/>
    <mergeCell ref="B70:G70"/>
    <mergeCell ref="B78:G78"/>
    <mergeCell ref="B67:G67"/>
    <mergeCell ref="B77:G77"/>
    <mergeCell ref="B79:G79"/>
    <mergeCell ref="D82:G82"/>
    <mergeCell ref="D83:G83"/>
    <mergeCell ref="B62:G62"/>
    <mergeCell ref="B56:G56"/>
    <mergeCell ref="B55:G55"/>
    <mergeCell ref="B58:G58"/>
    <mergeCell ref="B66:G66"/>
    <mergeCell ref="B65:G65"/>
    <mergeCell ref="B63:G63"/>
    <mergeCell ref="B60:G60"/>
    <mergeCell ref="B61:G61"/>
    <mergeCell ref="B16:G16"/>
    <mergeCell ref="B17:G17"/>
    <mergeCell ref="B22:G22"/>
    <mergeCell ref="B32:G32"/>
    <mergeCell ref="B35:G35"/>
    <mergeCell ref="B27:G27"/>
    <mergeCell ref="B25:G25"/>
    <mergeCell ref="B26:G26"/>
    <mergeCell ref="B33:G33"/>
    <mergeCell ref="B31:G31"/>
    <mergeCell ref="B24:G24"/>
    <mergeCell ref="B29:G29"/>
    <mergeCell ref="B18:G18"/>
    <mergeCell ref="B34:G34"/>
    <mergeCell ref="B19:G19"/>
    <mergeCell ref="B20:G20"/>
    <mergeCell ref="B14:G14"/>
    <mergeCell ref="B15:G15"/>
    <mergeCell ref="B12:G12"/>
    <mergeCell ref="B13:G13"/>
    <mergeCell ref="A6:G6"/>
    <mergeCell ref="B11:G11"/>
    <mergeCell ref="B9:G9"/>
    <mergeCell ref="B10:G10"/>
    <mergeCell ref="B7:G7"/>
    <mergeCell ref="B8:G8"/>
    <mergeCell ref="B54:G54"/>
    <mergeCell ref="B57:G57"/>
    <mergeCell ref="B59:G59"/>
    <mergeCell ref="B23:G23"/>
    <mergeCell ref="B21:G21"/>
    <mergeCell ref="B47:G47"/>
    <mergeCell ref="B44:G44"/>
    <mergeCell ref="B46:G46"/>
    <mergeCell ref="B43:G43"/>
    <mergeCell ref="B52:G52"/>
    <mergeCell ref="B53:G53"/>
    <mergeCell ref="B50:G50"/>
    <mergeCell ref="B30:G30"/>
    <mergeCell ref="B36:G36"/>
    <mergeCell ref="B28:G28"/>
    <mergeCell ref="B42:G42"/>
    <mergeCell ref="B93:D93"/>
    <mergeCell ref="E93:G93"/>
    <mergeCell ref="H93:I93"/>
    <mergeCell ref="E89:G89"/>
    <mergeCell ref="H89:I89"/>
    <mergeCell ref="B91:D91"/>
    <mergeCell ref="E91:G91"/>
    <mergeCell ref="H91:I9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27" sqref="B27"/>
    </sheetView>
  </sheetViews>
  <sheetFormatPr defaultColWidth="9.140625" defaultRowHeight="20.100000000000001" customHeight="1" x14ac:dyDescent="0.25"/>
  <cols>
    <col min="1" max="1" width="29.85546875" style="40" customWidth="1"/>
    <col min="2" max="2" width="18.42578125" style="41" customWidth="1"/>
    <col min="3" max="5" width="12.7109375" style="41" customWidth="1"/>
    <col min="6" max="16384" width="9.140625" style="28"/>
  </cols>
  <sheetData>
    <row r="1" spans="1:5" ht="20.100000000000001" customHeight="1" x14ac:dyDescent="0.25">
      <c r="A1" s="111" t="s">
        <v>0</v>
      </c>
      <c r="B1" s="111"/>
      <c r="C1" s="111"/>
      <c r="D1" s="111"/>
      <c r="E1" s="111"/>
    </row>
    <row r="2" spans="1:5" ht="20.100000000000001" customHeight="1" x14ac:dyDescent="0.25">
      <c r="A2" s="112" t="s">
        <v>114</v>
      </c>
      <c r="B2" s="112"/>
      <c r="C2" s="112"/>
      <c r="D2" s="112"/>
      <c r="E2" s="112"/>
    </row>
    <row r="3" spans="1:5" ht="20.100000000000001" customHeight="1" x14ac:dyDescent="0.25">
      <c r="A3" s="113" t="s">
        <v>99</v>
      </c>
      <c r="B3" s="113"/>
      <c r="C3" s="113"/>
      <c r="D3" s="113"/>
      <c r="E3" s="113"/>
    </row>
    <row r="5" spans="1:5" ht="20.100000000000001" customHeight="1" x14ac:dyDescent="0.3">
      <c r="A5" s="109" t="s">
        <v>100</v>
      </c>
      <c r="B5" s="114" t="s">
        <v>103</v>
      </c>
      <c r="C5" s="116" t="s">
        <v>104</v>
      </c>
      <c r="D5" s="117"/>
      <c r="E5" s="118"/>
    </row>
    <row r="6" spans="1:5" ht="35.1" customHeight="1" x14ac:dyDescent="0.25">
      <c r="A6" s="110"/>
      <c r="B6" s="115"/>
      <c r="C6" s="47" t="s">
        <v>105</v>
      </c>
      <c r="D6" s="47" t="s">
        <v>72</v>
      </c>
      <c r="E6" s="30" t="s">
        <v>101</v>
      </c>
    </row>
    <row r="7" spans="1:5" ht="20.100000000000001" customHeight="1" x14ac:dyDescent="0.25">
      <c r="A7" s="48" t="s">
        <v>102</v>
      </c>
      <c r="B7" s="32">
        <v>-4353.63</v>
      </c>
      <c r="C7" s="33">
        <v>406000</v>
      </c>
      <c r="D7" s="33">
        <v>406000</v>
      </c>
      <c r="E7" s="49">
        <f>B7+C7-D7</f>
        <v>-4353.6300000000047</v>
      </c>
    </row>
    <row r="8" spans="1:5" ht="20.100000000000001" customHeight="1" x14ac:dyDescent="0.25">
      <c r="A8" s="36" t="s">
        <v>75</v>
      </c>
      <c r="B8" s="37">
        <f>SUM(B7:B7)</f>
        <v>-4353.63</v>
      </c>
      <c r="C8" s="38">
        <f>SUM(C7:C7)</f>
        <v>406000</v>
      </c>
      <c r="D8" s="38">
        <f>SUM(D7:D7)</f>
        <v>406000</v>
      </c>
      <c r="E8" s="39">
        <f>SUM(E7:E7)</f>
        <v>-4353.6300000000047</v>
      </c>
    </row>
    <row r="10" spans="1:5" ht="20.100000000000001" customHeight="1" x14ac:dyDescent="0.3">
      <c r="A10" s="109" t="s">
        <v>3</v>
      </c>
      <c r="B10" s="114" t="s">
        <v>103</v>
      </c>
      <c r="C10" s="116" t="s">
        <v>104</v>
      </c>
      <c r="D10" s="117"/>
      <c r="E10" s="118"/>
    </row>
    <row r="11" spans="1:5" ht="20.100000000000001" customHeight="1" x14ac:dyDescent="0.25">
      <c r="A11" s="110"/>
      <c r="B11" s="115"/>
      <c r="C11" s="29" t="s">
        <v>71</v>
      </c>
      <c r="D11" s="29" t="s">
        <v>72</v>
      </c>
      <c r="E11" s="30" t="s">
        <v>101</v>
      </c>
    </row>
    <row r="12" spans="1:5" ht="20.100000000000001" customHeight="1" x14ac:dyDescent="0.25">
      <c r="A12" s="31" t="s">
        <v>82</v>
      </c>
      <c r="B12" s="32">
        <v>-2537.0700000000002</v>
      </c>
      <c r="C12" s="33">
        <v>56500</v>
      </c>
      <c r="D12" s="34">
        <v>50000</v>
      </c>
      <c r="E12" s="49">
        <f>B12+C12-D12</f>
        <v>3962.9300000000003</v>
      </c>
    </row>
    <row r="13" spans="1:5" ht="20.100000000000001" customHeight="1" x14ac:dyDescent="0.25">
      <c r="A13" s="31" t="s">
        <v>73</v>
      </c>
      <c r="B13" s="35">
        <v>8386.41</v>
      </c>
      <c r="C13" s="34">
        <v>10000</v>
      </c>
      <c r="D13" s="34">
        <v>18000</v>
      </c>
      <c r="E13" s="49">
        <f>B13+C13-D13</f>
        <v>386.40999999999985</v>
      </c>
    </row>
    <row r="14" spans="1:5" ht="20.100000000000001" customHeight="1" x14ac:dyDescent="0.25">
      <c r="A14" s="31" t="s">
        <v>74</v>
      </c>
      <c r="B14" s="35">
        <v>0</v>
      </c>
      <c r="C14" s="34">
        <v>100000</v>
      </c>
      <c r="D14" s="34">
        <v>100000</v>
      </c>
      <c r="E14" s="49">
        <f>B14+C14-D14</f>
        <v>0</v>
      </c>
    </row>
    <row r="15" spans="1:5" ht="20.100000000000001" customHeight="1" x14ac:dyDescent="0.25">
      <c r="A15" s="31" t="s">
        <v>81</v>
      </c>
      <c r="B15" s="35">
        <v>3438.73</v>
      </c>
      <c r="C15" s="34">
        <v>600</v>
      </c>
      <c r="D15" s="34">
        <v>4000</v>
      </c>
      <c r="E15" s="49">
        <f>B15+C15-D15</f>
        <v>38.730000000000018</v>
      </c>
    </row>
    <row r="16" spans="1:5" ht="20.100000000000001" customHeight="1" x14ac:dyDescent="0.25">
      <c r="A16" s="36" t="s">
        <v>75</v>
      </c>
      <c r="B16" s="37">
        <f>SUM(B12:B15)</f>
        <v>9288.07</v>
      </c>
      <c r="C16" s="38">
        <f>SUM(C12:C15)</f>
        <v>167100</v>
      </c>
      <c r="D16" s="38">
        <f>SUM(D12:D15)</f>
        <v>172000</v>
      </c>
      <c r="E16" s="39">
        <f>SUM(E12:E15)</f>
        <v>4388.07</v>
      </c>
    </row>
    <row r="18" spans="1:5" ht="20.100000000000001" customHeight="1" x14ac:dyDescent="0.25">
      <c r="A18" s="50" t="s">
        <v>75</v>
      </c>
      <c r="B18" s="51">
        <f>B8+B16</f>
        <v>4934.4399999999996</v>
      </c>
      <c r="C18" s="51">
        <f t="shared" ref="C18:E18" si="0">C8+C16</f>
        <v>573100</v>
      </c>
      <c r="D18" s="51">
        <f t="shared" si="0"/>
        <v>578000</v>
      </c>
      <c r="E18" s="51">
        <f t="shared" si="0"/>
        <v>34.439999999995052</v>
      </c>
    </row>
    <row r="21" spans="1:5" ht="20.100000000000001" customHeight="1" x14ac:dyDescent="0.25">
      <c r="A21" s="78"/>
      <c r="B21" s="119" t="s">
        <v>121</v>
      </c>
      <c r="C21" s="120"/>
      <c r="D21" s="119" t="s">
        <v>128</v>
      </c>
      <c r="E21" s="120"/>
    </row>
    <row r="22" spans="1:5" ht="20.100000000000001" customHeight="1" x14ac:dyDescent="0.25">
      <c r="A22" s="79"/>
      <c r="B22" s="120"/>
      <c r="C22" s="120"/>
      <c r="D22" s="80"/>
      <c r="E22" s="80"/>
    </row>
    <row r="23" spans="1:5" ht="20.100000000000001" customHeight="1" x14ac:dyDescent="0.25">
      <c r="A23" s="78" t="s">
        <v>126</v>
      </c>
      <c r="B23" s="119" t="s">
        <v>64</v>
      </c>
      <c r="C23" s="120"/>
      <c r="D23" s="119" t="s">
        <v>123</v>
      </c>
      <c r="E23" s="120"/>
    </row>
    <row r="24" spans="1:5" ht="20.100000000000001" customHeight="1" x14ac:dyDescent="0.25">
      <c r="A24" s="79"/>
      <c r="B24" s="120"/>
      <c r="C24" s="120"/>
      <c r="D24" s="80"/>
      <c r="E24" s="80"/>
    </row>
    <row r="25" spans="1:5" ht="20.100000000000001" customHeight="1" x14ac:dyDescent="0.25">
      <c r="A25" s="78" t="s">
        <v>62</v>
      </c>
      <c r="B25" s="119" t="s">
        <v>65</v>
      </c>
      <c r="C25" s="120"/>
      <c r="D25" s="119" t="s">
        <v>123</v>
      </c>
      <c r="E25" s="120"/>
    </row>
  </sheetData>
  <mergeCells count="17">
    <mergeCell ref="B23:C23"/>
    <mergeCell ref="D23:E23"/>
    <mergeCell ref="B25:C25"/>
    <mergeCell ref="B10:B11"/>
    <mergeCell ref="C10:E10"/>
    <mergeCell ref="B21:C21"/>
    <mergeCell ref="D21:E21"/>
    <mergeCell ref="B22:C22"/>
    <mergeCell ref="B24:C24"/>
    <mergeCell ref="D25:E25"/>
    <mergeCell ref="A10:A11"/>
    <mergeCell ref="A1:E1"/>
    <mergeCell ref="A2:E2"/>
    <mergeCell ref="A3:E3"/>
    <mergeCell ref="A5:A6"/>
    <mergeCell ref="B5:B6"/>
    <mergeCell ref="C5:E5"/>
  </mergeCells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F21" sqref="F21"/>
    </sheetView>
  </sheetViews>
  <sheetFormatPr defaultRowHeight="14.25" x14ac:dyDescent="0.25"/>
  <cols>
    <col min="1" max="1" width="9.28515625" style="44" customWidth="1"/>
    <col min="2" max="6" width="9.140625" style="15"/>
    <col min="7" max="7" width="6.85546875" style="15" customWidth="1"/>
    <col min="8" max="8" width="11.7109375" style="19" customWidth="1"/>
    <col min="9" max="9" width="12.140625" style="19" customWidth="1"/>
    <col min="10" max="16384" width="9.140625" style="15"/>
  </cols>
  <sheetData>
    <row r="1" spans="1:11" ht="20.100000000000001" customHeight="1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</row>
    <row r="2" spans="1:11" ht="20.100000000000001" customHeight="1" x14ac:dyDescent="0.25">
      <c r="A2" s="124" t="s">
        <v>114</v>
      </c>
      <c r="B2" s="124"/>
      <c r="C2" s="124"/>
      <c r="D2" s="124"/>
      <c r="E2" s="124"/>
      <c r="F2" s="124"/>
      <c r="G2" s="124"/>
      <c r="H2" s="124"/>
      <c r="I2" s="124"/>
    </row>
    <row r="3" spans="1:11" ht="20.100000000000001" customHeight="1" x14ac:dyDescent="0.25">
      <c r="A3" s="125" t="s">
        <v>76</v>
      </c>
      <c r="B3" s="125"/>
      <c r="C3" s="125"/>
      <c r="D3" s="125"/>
      <c r="E3" s="125"/>
      <c r="F3" s="125"/>
      <c r="G3" s="125"/>
      <c r="H3" s="125"/>
      <c r="I3" s="125"/>
    </row>
    <row r="4" spans="1:11" x14ac:dyDescent="0.25">
      <c r="A4" s="46"/>
      <c r="B4" s="46"/>
      <c r="C4" s="46"/>
      <c r="D4" s="46"/>
      <c r="E4" s="46"/>
      <c r="F4" s="46"/>
      <c r="G4" s="46"/>
      <c r="H4" s="46"/>
      <c r="I4" s="46"/>
    </row>
    <row r="6" spans="1:11" x14ac:dyDescent="0.25">
      <c r="A6" s="121" t="s">
        <v>96</v>
      </c>
      <c r="B6" s="121"/>
      <c r="C6" s="121"/>
      <c r="D6" s="121"/>
      <c r="E6" s="121"/>
      <c r="F6" s="121"/>
      <c r="G6" s="121"/>
      <c r="H6" s="121"/>
      <c r="I6" s="121"/>
    </row>
    <row r="7" spans="1:11" ht="99.75" customHeight="1" x14ac:dyDescent="0.25">
      <c r="A7" s="126" t="s">
        <v>124</v>
      </c>
      <c r="B7" s="127"/>
      <c r="C7" s="127"/>
      <c r="D7" s="127"/>
      <c r="E7" s="127"/>
      <c r="F7" s="127"/>
      <c r="G7" s="127"/>
      <c r="H7" s="127"/>
      <c r="I7" s="128"/>
    </row>
    <row r="9" spans="1:11" ht="16.5" customHeight="1" x14ac:dyDescent="0.25">
      <c r="A9" s="121" t="s">
        <v>97</v>
      </c>
      <c r="B9" s="121"/>
      <c r="C9" s="121"/>
      <c r="D9" s="121"/>
      <c r="E9" s="121"/>
      <c r="F9" s="121"/>
      <c r="G9" s="121"/>
      <c r="H9" s="121"/>
      <c r="I9" s="121"/>
    </row>
    <row r="10" spans="1:11" ht="150" customHeight="1" x14ac:dyDescent="0.25">
      <c r="A10" s="122" t="s">
        <v>125</v>
      </c>
      <c r="B10" s="122"/>
      <c r="C10" s="122"/>
      <c r="D10" s="122"/>
      <c r="E10" s="122"/>
      <c r="F10" s="122"/>
      <c r="G10" s="122"/>
      <c r="H10" s="122"/>
      <c r="I10" s="122"/>
      <c r="K10" s="20"/>
    </row>
    <row r="11" spans="1:11" x14ac:dyDescent="0.25">
      <c r="A11" s="44" t="s">
        <v>98</v>
      </c>
    </row>
    <row r="13" spans="1:11" x14ac:dyDescent="0.25">
      <c r="A13" s="18"/>
      <c r="B13" s="20"/>
      <c r="C13" s="20"/>
      <c r="D13" s="20"/>
      <c r="E13" s="84" t="s">
        <v>121</v>
      </c>
      <c r="F13" s="84"/>
      <c r="G13" s="84"/>
      <c r="H13" s="85" t="s">
        <v>128</v>
      </c>
      <c r="I13" s="85"/>
    </row>
    <row r="14" spans="1:11" x14ac:dyDescent="0.25">
      <c r="A14" s="18"/>
      <c r="B14" s="20"/>
      <c r="C14" s="20"/>
      <c r="D14" s="20"/>
      <c r="E14" s="20"/>
      <c r="F14" s="20"/>
      <c r="G14" s="20"/>
      <c r="H14" s="21"/>
      <c r="I14" s="21"/>
    </row>
    <row r="15" spans="1:11" x14ac:dyDescent="0.25">
      <c r="A15" s="18"/>
      <c r="B15" s="84" t="s">
        <v>126</v>
      </c>
      <c r="C15" s="84"/>
      <c r="D15" s="84"/>
      <c r="E15" s="84" t="s">
        <v>64</v>
      </c>
      <c r="F15" s="84"/>
      <c r="G15" s="84"/>
      <c r="H15" s="85" t="s">
        <v>61</v>
      </c>
      <c r="I15" s="85"/>
    </row>
    <row r="16" spans="1:11" x14ac:dyDescent="0.25">
      <c r="A16" s="18"/>
      <c r="B16" s="20"/>
      <c r="C16" s="20"/>
      <c r="D16" s="20"/>
      <c r="E16" s="20"/>
      <c r="F16" s="20"/>
      <c r="G16" s="20"/>
      <c r="H16" s="21"/>
      <c r="I16" s="21"/>
    </row>
    <row r="17" spans="1:9" x14ac:dyDescent="0.25">
      <c r="A17" s="18"/>
      <c r="B17" s="84" t="s">
        <v>62</v>
      </c>
      <c r="C17" s="84"/>
      <c r="D17" s="84"/>
      <c r="E17" s="84" t="s">
        <v>65</v>
      </c>
      <c r="F17" s="84"/>
      <c r="G17" s="84"/>
      <c r="H17" s="85" t="s">
        <v>61</v>
      </c>
      <c r="I17" s="85"/>
    </row>
  </sheetData>
  <mergeCells count="15">
    <mergeCell ref="A9:I9"/>
    <mergeCell ref="A10:I10"/>
    <mergeCell ref="E13:G13"/>
    <mergeCell ref="H13:I13"/>
    <mergeCell ref="A1:I1"/>
    <mergeCell ref="A2:I2"/>
    <mergeCell ref="A3:I3"/>
    <mergeCell ref="A6:I6"/>
    <mergeCell ref="A7:I7"/>
    <mergeCell ref="B15:D15"/>
    <mergeCell ref="E15:G15"/>
    <mergeCell ref="H15:I15"/>
    <mergeCell ref="B17:D17"/>
    <mergeCell ref="E17:G17"/>
    <mergeCell ref="H17:I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Prihodi</vt:lpstr>
      <vt:lpstr>Rashodi</vt:lpstr>
      <vt:lpstr>Rezultat</vt:lpstr>
      <vt:lpstr>Obrazloženje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marija.podolski</dc:creator>
  <cp:lastModifiedBy>Melita</cp:lastModifiedBy>
  <cp:lastPrinted>2018-09-28T13:21:51Z</cp:lastPrinted>
  <dcterms:created xsi:type="dcterms:W3CDTF">2017-05-23T12:10:24Z</dcterms:created>
  <dcterms:modified xsi:type="dcterms:W3CDTF">2019-01-04T10:55:31Z</dcterms:modified>
</cp:coreProperties>
</file>