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50" windowHeight="11895" activeTab="2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DIO'!$A$1:$H$23</definedName>
    <definedName name="_xlnm.Print_Area" localSheetId="1">'PLAN PRIHODA'!$A$1:$H$36</definedName>
  </definedNames>
  <calcPr calcId="125725"/>
</workbook>
</file>

<file path=xl/calcChain.xml><?xml version="1.0" encoding="utf-8"?>
<calcChain xmlns="http://schemas.openxmlformats.org/spreadsheetml/2006/main">
  <c r="L32" i="3"/>
  <c r="F28"/>
  <c r="D32"/>
  <c r="F32"/>
  <c r="D33"/>
  <c r="E20"/>
  <c r="D24"/>
  <c r="E32" l="1"/>
  <c r="D21"/>
  <c r="D31"/>
  <c r="D30" s="1"/>
  <c r="D29" s="1"/>
  <c r="L30"/>
  <c r="L29" s="1"/>
  <c r="D34"/>
  <c r="R35"/>
  <c r="Q35"/>
  <c r="G35" i="2"/>
  <c r="E35"/>
  <c r="D35"/>
  <c r="C35"/>
  <c r="B35"/>
  <c r="L20" i="3"/>
  <c r="L15" s="1"/>
  <c r="L14" s="1"/>
  <c r="G23" i="2"/>
  <c r="E23"/>
  <c r="D23"/>
  <c r="C23"/>
  <c r="B23"/>
  <c r="G11"/>
  <c r="E11"/>
  <c r="D11"/>
  <c r="C11"/>
  <c r="B11"/>
  <c r="F26" i="3"/>
  <c r="E26"/>
  <c r="E30"/>
  <c r="E29" s="1"/>
  <c r="E28" s="1"/>
  <c r="G12" i="1"/>
  <c r="G22" s="1"/>
  <c r="H12"/>
  <c r="H22" s="1"/>
  <c r="F12"/>
  <c r="F22" s="1"/>
  <c r="F35" i="2"/>
  <c r="F23"/>
  <c r="F11"/>
  <c r="D28" i="3" l="1"/>
  <c r="L28"/>
  <c r="L35" s="1"/>
  <c r="D27"/>
  <c r="D26"/>
  <c r="B36" i="2"/>
  <c r="D23" i="3"/>
  <c r="G20"/>
  <c r="D19"/>
  <c r="D25"/>
  <c r="N20"/>
  <c r="N15" s="1"/>
  <c r="N14" s="1"/>
  <c r="N35" s="1"/>
  <c r="D17"/>
  <c r="B24" i="2"/>
  <c r="B12"/>
  <c r="D18" i="3"/>
  <c r="D22"/>
  <c r="F20"/>
  <c r="G16"/>
  <c r="F16"/>
  <c r="E16"/>
  <c r="G15" l="1"/>
  <c r="G14" s="1"/>
  <c r="G35" s="1"/>
  <c r="E15"/>
  <c r="E14" s="1"/>
  <c r="E35" s="1"/>
  <c r="F15"/>
  <c r="F14" s="1"/>
  <c r="F35" s="1"/>
  <c r="D20"/>
  <c r="D16"/>
  <c r="D15" l="1"/>
  <c r="D14" s="1"/>
  <c r="D35" s="1"/>
</calcChain>
</file>

<file path=xl/sharedStrings.xml><?xml version="1.0" encoding="utf-8"?>
<sst xmlns="http://schemas.openxmlformats.org/spreadsheetml/2006/main" count="128" uniqueCount="95">
  <si>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</si>
  <si>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</si>
  <si>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</si>
  <si>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</si>
  <si>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</si>
  <si>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</si>
  <si>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</si>
  <si>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</si>
  <si>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</si>
  <si>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</si>
  <si>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</si>
  <si>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</si>
  <si>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</si>
  <si>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</si>
  <si>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</si>
  <si>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</si>
  <si>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</si>
  <si>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</si>
  <si>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</si>
  <si>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</si>
  <si>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</si>
  <si>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Naziv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</si>
  <si>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</si>
  <si>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</si>
  <si>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</si>
  <si>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</si>
  <si>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</si>
  <si>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</si>
  <si>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</si>
  <si>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</si>
  <si>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</si>
  <si>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</si>
  <si>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</si>
  <si>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</si>
  <si>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OPĆI DIO</t>
  </si>
  <si>
    <t>PRIHODI UKUPNO</t>
  </si>
  <si>
    <t>RASHODI UKUPNO</t>
  </si>
  <si>
    <t>A</t>
  </si>
  <si>
    <t>konto</t>
  </si>
  <si>
    <t>opći prihodi i primici</t>
  </si>
  <si>
    <t>Prihodi iz pripadajućeg proraćuna (671)</t>
  </si>
  <si>
    <t>X</t>
  </si>
  <si>
    <t>vlastiti prihodi PK</t>
  </si>
  <si>
    <t>šifra</t>
  </si>
  <si>
    <t>Prihodi za posebne namjene
(65264)</t>
  </si>
  <si>
    <t>sufinanciranje cijene usluge</t>
  </si>
  <si>
    <t>Pomoći EU
(631;632)</t>
  </si>
  <si>
    <t>pomoći EU i međ. organizacija</t>
  </si>
  <si>
    <t xml:space="preserve">PK 661 </t>
  </si>
  <si>
    <t xml:space="preserve">PK 65264 </t>
  </si>
  <si>
    <t xml:space="preserve">PK 631; 632 </t>
  </si>
  <si>
    <t xml:space="preserve">prihodi iz drugih proračuna </t>
  </si>
  <si>
    <t>PK 633; 634; 636</t>
  </si>
  <si>
    <t>Donacije
 (663)</t>
  </si>
  <si>
    <t>Prihodi od prodaje nefinancijske imovine 
(71; 72; 73; 74)</t>
  </si>
  <si>
    <t>PK 663</t>
  </si>
  <si>
    <t>donacije</t>
  </si>
  <si>
    <t>PK 71; 72; 73; 74</t>
  </si>
  <si>
    <t>prihodi od prodaje imovine</t>
  </si>
  <si>
    <t>Namjenski primici od zaduživanja
(82; 84)</t>
  </si>
  <si>
    <t>Namjenski primici od financ. imo.
(81; 83; 85)</t>
  </si>
  <si>
    <t>UKUPNO</t>
  </si>
  <si>
    <t>Vlastiti prihodi
(661)</t>
  </si>
  <si>
    <t>Pomoći
iz drugih
prorač.</t>
  </si>
  <si>
    <t>(633)</t>
  </si>
  <si>
    <t>(634)</t>
  </si>
  <si>
    <t>(636)</t>
  </si>
  <si>
    <t xml:space="preserve">
(631)</t>
  </si>
  <si>
    <t xml:space="preserve">
(632)</t>
  </si>
  <si>
    <t>x</t>
  </si>
  <si>
    <t>Redovan rad Pučkog učilišta</t>
  </si>
  <si>
    <t>Kulturno -obrazovna djelatnost</t>
  </si>
  <si>
    <t>UKUPNO:</t>
  </si>
  <si>
    <t>Pučko otvoreno učilište Križevci</t>
  </si>
  <si>
    <t>Opremanje Velike dvorane HD</t>
  </si>
  <si>
    <t>2020.</t>
  </si>
  <si>
    <t>Ukupno prihodi i primici za 2020.</t>
  </si>
  <si>
    <t>67; 64; 68;</t>
  </si>
  <si>
    <t>2021.</t>
  </si>
  <si>
    <t>Ukupno prihodi i primici za 2021.</t>
  </si>
  <si>
    <t xml:space="preserve">Postrojenja i oprema </t>
  </si>
  <si>
    <t xml:space="preserve">Rashodi za nabavu dugotrajne imovine </t>
  </si>
  <si>
    <t>PROJEKCIJA PLANA ZA 2021.</t>
  </si>
  <si>
    <t>Prijedlog plana 
za 2020.</t>
  </si>
  <si>
    <t>Projekcija plana
za 2021.</t>
  </si>
  <si>
    <t>Projekcija plana 
za 2022.</t>
  </si>
  <si>
    <t>2022.</t>
  </si>
  <si>
    <t>Ukupno prihodi i primici za 2022.</t>
  </si>
  <si>
    <t>PRIJEDLOG PLANA ZA 2020.</t>
  </si>
  <si>
    <t>PROJEKCIJA PLANA ZA 2022.</t>
  </si>
  <si>
    <t>Naknada ostalih troškova</t>
  </si>
  <si>
    <t xml:space="preserve">Ulaganje u računalne programe </t>
  </si>
  <si>
    <t>FINANCIJSKI PLAN  ZA  PUČKO OTVORENO UČILIŠTE KRIŽEVCI  ZA 2020. I                                                                                                                                                PROJEKCIJA PLANA ZA  2021. I 2022. GODINU</t>
  </si>
  <si>
    <t xml:space="preserve"> PLANA PRIHODA I PRIMITAKA</t>
  </si>
  <si>
    <t>(PK) Proračunski korisnik: PUČKO OTVORENO UČILIŠTE KRIŽEVCI :plan  prihoda i primitaka  i rashoda i izdataka</t>
  </si>
</sst>
</file>

<file path=xl/styles.xml><?xml version="1.0" encoding="utf-8"?>
<styleSheet xmlns="http://schemas.openxmlformats.org/spreadsheetml/2006/main">
  <fonts count="40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35" fillId="20" borderId="0" applyNumberFormat="0" applyBorder="0" applyAlignment="0" applyProtection="0"/>
  </cellStyleXfs>
  <cellXfs count="204">
    <xf numFmtId="0" fontId="0" fillId="0" borderId="0" xfId="0" applyNumberFormat="1" applyFill="1" applyBorder="1" applyAlignment="1" applyProtection="1"/>
    <xf numFmtId="0" fontId="14" fillId="0" borderId="8" xfId="0" applyNumberFormat="1" applyFon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1" fontId="14" fillId="0" borderId="9" xfId="0" applyNumberFormat="1" applyFont="1" applyBorder="1" applyAlignment="1">
      <alignment horizontal="left" wrapText="1"/>
    </xf>
    <xf numFmtId="0" fontId="18" fillId="0" borderId="0" xfId="0" applyNumberFormat="1" applyFont="1" applyFill="1" applyBorder="1" applyAlignment="1" applyProtection="1"/>
    <xf numFmtId="0" fontId="20" fillId="18" borderId="14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1" fontId="14" fillId="0" borderId="18" xfId="0" applyNumberFormat="1" applyFont="1" applyBorder="1" applyAlignment="1">
      <alignment horizontal="left" wrapText="1"/>
    </xf>
    <xf numFmtId="1" fontId="15" fillId="0" borderId="28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3" fillId="0" borderId="8" xfId="0" quotePrefix="1" applyFont="1" applyBorder="1" applyAlignment="1">
      <alignment horizontal="left" vertical="center" wrapText="1"/>
    </xf>
    <xf numFmtId="0" fontId="23" fillId="0" borderId="8" xfId="0" quotePrefix="1" applyFont="1" applyBorder="1" applyAlignment="1">
      <alignment horizontal="center" vertical="center" wrapText="1"/>
    </xf>
    <xf numFmtId="0" fontId="20" fillId="0" borderId="8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0" fontId="27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7" fillId="0" borderId="32" xfId="0" quotePrefix="1" applyFont="1" applyBorder="1" applyAlignment="1">
      <alignment horizontal="left" wrapText="1"/>
    </xf>
    <xf numFmtId="0" fontId="27" fillId="0" borderId="8" xfId="0" quotePrefix="1" applyFont="1" applyBorder="1" applyAlignment="1">
      <alignment horizontal="left" wrapText="1"/>
    </xf>
    <xf numFmtId="0" fontId="27" fillId="0" borderId="8" xfId="0" quotePrefix="1" applyFont="1" applyBorder="1" applyAlignment="1">
      <alignment horizontal="center" wrapText="1"/>
    </xf>
    <xf numFmtId="0" fontId="27" fillId="0" borderId="8" xfId="0" quotePrefix="1" applyNumberFormat="1" applyFont="1" applyFill="1" applyBorder="1" applyAlignment="1" applyProtection="1">
      <alignment horizontal="left"/>
    </xf>
    <xf numFmtId="0" fontId="20" fillId="0" borderId="14" xfId="0" applyNumberFormat="1" applyFont="1" applyFill="1" applyBorder="1" applyAlignment="1" applyProtection="1">
      <alignment horizont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3" fontId="27" fillId="0" borderId="14" xfId="0" applyNumberFormat="1" applyFont="1" applyBorder="1" applyAlignment="1">
      <alignment horizontal="right"/>
    </xf>
    <xf numFmtId="0" fontId="29" fillId="0" borderId="8" xfId="0" applyNumberFormat="1" applyFont="1" applyFill="1" applyBorder="1" applyAlignment="1" applyProtection="1">
      <alignment wrapText="1"/>
    </xf>
    <xf numFmtId="0" fontId="27" fillId="0" borderId="8" xfId="0" quotePrefix="1" applyFont="1" applyBorder="1" applyAlignment="1">
      <alignment horizontal="left"/>
    </xf>
    <xf numFmtId="0" fontId="27" fillId="0" borderId="8" xfId="0" applyNumberFormat="1" applyFont="1" applyFill="1" applyBorder="1" applyAlignment="1" applyProtection="1">
      <alignment wrapText="1"/>
    </xf>
    <xf numFmtId="0" fontId="29" fillId="0" borderId="8" xfId="0" applyNumberFormat="1" applyFont="1" applyFill="1" applyBorder="1" applyAlignment="1" applyProtection="1">
      <alignment horizontal="center" wrapText="1"/>
    </xf>
    <xf numFmtId="0" fontId="28" fillId="0" borderId="14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0" fontId="19" fillId="18" borderId="14" xfId="0" applyNumberFormat="1" applyFont="1" applyFill="1" applyBorder="1" applyAlignment="1" applyProtection="1">
      <alignment horizontal="center" vertical="center" wrapText="1"/>
    </xf>
    <xf numFmtId="1" fontId="15" fillId="19" borderId="9" xfId="0" applyNumberFormat="1" applyFont="1" applyFill="1" applyBorder="1" applyAlignment="1">
      <alignment horizontal="right" vertical="top" wrapText="1"/>
    </xf>
    <xf numFmtId="1" fontId="15" fillId="19" borderId="33" xfId="0" applyNumberFormat="1" applyFont="1" applyFill="1" applyBorder="1" applyAlignment="1">
      <alignment horizontal="left" wrapText="1"/>
    </xf>
    <xf numFmtId="1" fontId="15" fillId="0" borderId="9" xfId="0" applyNumberFormat="1" applyFont="1" applyFill="1" applyBorder="1" applyAlignment="1">
      <alignment horizontal="right" vertical="top" wrapText="1"/>
    </xf>
    <xf numFmtId="1" fontId="15" fillId="0" borderId="33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left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33" fillId="0" borderId="14" xfId="0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0" fontId="34" fillId="0" borderId="14" xfId="0" applyNumberFormat="1" applyFont="1" applyFill="1" applyBorder="1" applyAlignment="1" applyProtection="1">
      <alignment horizontal="left" vertical="center"/>
    </xf>
    <xf numFmtId="0" fontId="34" fillId="0" borderId="14" xfId="0" applyNumberFormat="1" applyFont="1" applyFill="1" applyBorder="1" applyAlignment="1" applyProtection="1">
      <alignment wrapText="1"/>
    </xf>
    <xf numFmtId="0" fontId="20" fillId="0" borderId="14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>
      <alignment horizontal="center"/>
    </xf>
    <xf numFmtId="0" fontId="20" fillId="0" borderId="14" xfId="0" applyNumberFormat="1" applyFont="1" applyFill="1" applyBorder="1" applyAlignment="1" applyProtection="1">
      <alignment wrapText="1"/>
    </xf>
    <xf numFmtId="0" fontId="18" fillId="0" borderId="14" xfId="0" applyNumberFormat="1" applyFont="1" applyFill="1" applyBorder="1" applyAlignment="1" applyProtection="1"/>
    <xf numFmtId="0" fontId="18" fillId="0" borderId="14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4" fontId="34" fillId="0" borderId="14" xfId="0" applyNumberFormat="1" applyFont="1" applyFill="1" applyBorder="1" applyAlignment="1" applyProtection="1">
      <alignment wrapText="1"/>
    </xf>
    <xf numFmtId="4" fontId="33" fillId="0" borderId="14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 applyProtection="1">
      <alignment wrapText="1"/>
    </xf>
    <xf numFmtId="4" fontId="18" fillId="0" borderId="14" xfId="0" applyNumberFormat="1" applyFont="1" applyFill="1" applyBorder="1" applyAlignment="1" applyProtection="1">
      <alignment wrapText="1"/>
    </xf>
    <xf numFmtId="4" fontId="18" fillId="0" borderId="14" xfId="0" applyNumberFormat="1" applyFont="1" applyFill="1" applyBorder="1" applyAlignment="1" applyProtection="1"/>
    <xf numFmtId="4" fontId="20" fillId="0" borderId="14" xfId="0" applyNumberFormat="1" applyFont="1" applyFill="1" applyBorder="1" applyAlignment="1" applyProtection="1"/>
    <xf numFmtId="4" fontId="14" fillId="0" borderId="10" xfId="0" applyNumberFormat="1" applyFont="1" applyBorder="1" applyAlignment="1">
      <alignment horizontal="center" vertical="center" wrapText="1"/>
    </xf>
    <xf numFmtId="4" fontId="14" fillId="0" borderId="11" xfId="0" applyNumberFormat="1" applyFont="1" applyBorder="1"/>
    <xf numFmtId="4" fontId="14" fillId="0" borderId="11" xfId="0" applyNumberFormat="1" applyFont="1" applyBorder="1" applyAlignment="1">
      <alignment horizontal="center" wrapText="1"/>
    </xf>
    <xf numFmtId="4" fontId="14" fillId="0" borderId="11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4" fillId="0" borderId="20" xfId="0" applyNumberFormat="1" applyFont="1" applyBorder="1"/>
    <xf numFmtId="4" fontId="14" fillId="0" borderId="19" xfId="0" applyNumberFormat="1" applyFont="1" applyBorder="1"/>
    <xf numFmtId="4" fontId="14" fillId="0" borderId="21" xfId="0" applyNumberFormat="1" applyFont="1" applyBorder="1"/>
    <xf numFmtId="4" fontId="14" fillId="0" borderId="22" xfId="0" applyNumberFormat="1" applyFont="1" applyBorder="1"/>
    <xf numFmtId="4" fontId="14" fillId="0" borderId="24" xfId="0" applyNumberFormat="1" applyFont="1" applyBorder="1"/>
    <xf numFmtId="4" fontId="14" fillId="0" borderId="25" xfId="0" applyNumberFormat="1" applyFont="1" applyBorder="1"/>
    <xf numFmtId="4" fontId="14" fillId="0" borderId="26" xfId="0" applyNumberFormat="1" applyFont="1" applyBorder="1"/>
    <xf numFmtId="4" fontId="14" fillId="0" borderId="27" xfId="0" applyNumberFormat="1" applyFont="1" applyBorder="1"/>
    <xf numFmtId="4" fontId="14" fillId="0" borderId="29" xfId="0" applyNumberFormat="1" applyFont="1" applyBorder="1"/>
    <xf numFmtId="4" fontId="14" fillId="0" borderId="30" xfId="0" applyNumberFormat="1" applyFont="1" applyBorder="1"/>
    <xf numFmtId="4" fontId="14" fillId="0" borderId="31" xfId="0" applyNumberFormat="1" applyFont="1" applyBorder="1"/>
    <xf numFmtId="1" fontId="14" fillId="0" borderId="23" xfId="0" applyNumberFormat="1" applyFont="1" applyBorder="1" applyAlignment="1">
      <alignment horizontal="left" wrapText="1"/>
    </xf>
    <xf numFmtId="49" fontId="19" fillId="0" borderId="35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left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4" fontId="33" fillId="0" borderId="14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left" wrapText="1"/>
    </xf>
    <xf numFmtId="0" fontId="20" fillId="0" borderId="35" xfId="0" applyNumberFormat="1" applyFont="1" applyFill="1" applyBorder="1" applyAlignment="1" applyProtection="1">
      <alignment horizontal="center" vertical="center"/>
    </xf>
    <xf numFmtId="0" fontId="34" fillId="0" borderId="35" xfId="0" applyNumberFormat="1" applyFont="1" applyFill="1" applyBorder="1" applyAlignment="1" applyProtection="1">
      <alignment horizontal="left" vertical="center"/>
    </xf>
    <xf numFmtId="0" fontId="34" fillId="0" borderId="35" xfId="0" applyNumberFormat="1" applyFont="1" applyFill="1" applyBorder="1" applyAlignment="1" applyProtection="1">
      <alignment wrapText="1"/>
    </xf>
    <xf numFmtId="4" fontId="34" fillId="0" borderId="35" xfId="0" applyNumberFormat="1" applyFont="1" applyFill="1" applyBorder="1" applyAlignment="1" applyProtection="1">
      <alignment wrapText="1"/>
    </xf>
    <xf numFmtId="0" fontId="33" fillId="0" borderId="35" xfId="0" applyNumberFormat="1" applyFont="1" applyFill="1" applyBorder="1" applyAlignment="1" applyProtection="1">
      <alignment horizontal="center" vertical="center"/>
    </xf>
    <xf numFmtId="0" fontId="19" fillId="0" borderId="36" xfId="0" applyNumberFormat="1" applyFont="1" applyFill="1" applyBorder="1" applyAlignment="1" applyProtection="1">
      <alignment horizontal="center" vertical="center"/>
    </xf>
    <xf numFmtId="0" fontId="37" fillId="0" borderId="14" xfId="0" applyNumberFormat="1" applyFont="1" applyFill="1" applyBorder="1" applyAlignment="1" applyProtection="1">
      <alignment horizontal="left"/>
    </xf>
    <xf numFmtId="0" fontId="37" fillId="0" borderId="14" xfId="0" applyNumberFormat="1" applyFont="1" applyFill="1" applyBorder="1" applyAlignment="1" applyProtection="1">
      <alignment wrapText="1"/>
    </xf>
    <xf numFmtId="4" fontId="37" fillId="0" borderId="14" xfId="0" applyNumberFormat="1" applyFont="1" applyFill="1" applyBorder="1" applyAlignment="1" applyProtection="1">
      <alignment wrapText="1"/>
    </xf>
    <xf numFmtId="0" fontId="37" fillId="0" borderId="14" xfId="0" applyNumberFormat="1" applyFont="1" applyFill="1" applyBorder="1" applyAlignment="1" applyProtection="1"/>
    <xf numFmtId="4" fontId="19" fillId="21" borderId="23" xfId="0" applyNumberFormat="1" applyFont="1" applyFill="1" applyBorder="1" applyAlignment="1" applyProtection="1">
      <alignment horizontal="center" vertical="center"/>
    </xf>
    <xf numFmtId="4" fontId="19" fillId="0" borderId="35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 applyProtection="1">
      <alignment horizontal="center" vertical="center"/>
    </xf>
    <xf numFmtId="4" fontId="14" fillId="0" borderId="28" xfId="0" applyNumberFormat="1" applyFont="1" applyBorder="1"/>
    <xf numFmtId="4" fontId="34" fillId="0" borderId="14" xfId="0" applyNumberFormat="1" applyFont="1" applyFill="1" applyBorder="1" applyAlignment="1" applyProtection="1">
      <alignment horizontal="left" vertical="center" wrapText="1"/>
    </xf>
    <xf numFmtId="4" fontId="19" fillId="0" borderId="14" xfId="0" applyNumberFormat="1" applyFont="1" applyFill="1" applyBorder="1" applyAlignment="1" applyProtection="1">
      <alignment horizontal="center" vertical="center" wrapText="1"/>
    </xf>
    <xf numFmtId="4" fontId="34" fillId="0" borderId="14" xfId="0" applyNumberFormat="1" applyFont="1" applyFill="1" applyBorder="1" applyAlignment="1" applyProtection="1">
      <alignment horizontal="left" wrapText="1"/>
    </xf>
    <xf numFmtId="4" fontId="19" fillId="0" borderId="14" xfId="0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4" fontId="19" fillId="0" borderId="37" xfId="0" applyNumberFormat="1" applyFont="1" applyFill="1" applyBorder="1" applyAlignment="1" applyProtection="1">
      <alignment horizontal="center" vertical="center"/>
    </xf>
    <xf numFmtId="4" fontId="27" fillId="0" borderId="14" xfId="0" applyNumberFormat="1" applyFont="1" applyFill="1" applyBorder="1" applyAlignment="1" applyProtection="1">
      <alignment horizontal="right" wrapText="1"/>
    </xf>
    <xf numFmtId="4" fontId="27" fillId="0" borderId="14" xfId="0" applyNumberFormat="1" applyFont="1" applyFill="1" applyBorder="1" applyAlignment="1" applyProtection="1">
      <alignment wrapText="1"/>
    </xf>
    <xf numFmtId="4" fontId="38" fillId="0" borderId="14" xfId="0" applyNumberFormat="1" applyFont="1" applyFill="1" applyBorder="1" applyAlignment="1" applyProtection="1">
      <alignment horizontal="center" wrapText="1"/>
    </xf>
    <xf numFmtId="4" fontId="38" fillId="0" borderId="14" xfId="0" applyNumberFormat="1" applyFont="1" applyBorder="1" applyAlignment="1">
      <alignment horizontal="center"/>
    </xf>
    <xf numFmtId="4" fontId="38" fillId="0" borderId="14" xfId="0" applyNumberFormat="1" applyFont="1" applyFill="1" applyBorder="1" applyAlignment="1" applyProtection="1">
      <alignment wrapText="1"/>
    </xf>
    <xf numFmtId="4" fontId="38" fillId="0" borderId="14" xfId="0" applyNumberFormat="1" applyFont="1" applyBorder="1" applyAlignment="1"/>
    <xf numFmtId="0" fontId="17" fillId="0" borderId="14" xfId="0" applyNumberFormat="1" applyFont="1" applyFill="1" applyBorder="1" applyAlignment="1" applyProtection="1">
      <alignment wrapText="1"/>
    </xf>
    <xf numFmtId="4" fontId="14" fillId="0" borderId="11" xfId="0" applyNumberFormat="1" applyFont="1" applyBorder="1" applyAlignment="1">
      <alignment horizontal="right" vertical="center" wrapText="1"/>
    </xf>
    <xf numFmtId="0" fontId="16" fillId="0" borderId="14" xfId="0" applyNumberFormat="1" applyFont="1" applyFill="1" applyBorder="1" applyAlignment="1" applyProtection="1">
      <alignment wrapText="1"/>
    </xf>
    <xf numFmtId="4" fontId="27" fillId="0" borderId="32" xfId="0" applyNumberFormat="1" applyFont="1" applyBorder="1" applyAlignment="1">
      <alignment horizontal="right"/>
    </xf>
    <xf numFmtId="4" fontId="20" fillId="0" borderId="14" xfId="0" applyNumberFormat="1" applyFont="1" applyFill="1" applyBorder="1" applyAlignment="1" applyProtection="1">
      <alignment horizontal="center"/>
    </xf>
    <xf numFmtId="4" fontId="18" fillId="0" borderId="14" xfId="0" applyNumberFormat="1" applyFont="1" applyFill="1" applyBorder="1" applyAlignment="1" applyProtection="1">
      <alignment horizontal="center"/>
    </xf>
    <xf numFmtId="4" fontId="20" fillId="0" borderId="14" xfId="0" applyNumberFormat="1" applyFont="1" applyFill="1" applyBorder="1" applyAlignment="1" applyProtection="1">
      <alignment horizontal="center" wrapText="1"/>
    </xf>
    <xf numFmtId="0" fontId="19" fillId="0" borderId="14" xfId="0" applyNumberFormat="1" applyFont="1" applyFill="1" applyBorder="1" applyAlignment="1" applyProtection="1">
      <alignment wrapText="1"/>
    </xf>
    <xf numFmtId="0" fontId="39" fillId="0" borderId="14" xfId="0" applyNumberFormat="1" applyFont="1" applyFill="1" applyBorder="1" applyAlignment="1" applyProtection="1">
      <alignment horizontal="left" vertical="center" wrapText="1"/>
    </xf>
    <xf numFmtId="4" fontId="14" fillId="0" borderId="14" xfId="0" applyNumberFormat="1" applyFont="1" applyBorder="1"/>
    <xf numFmtId="0" fontId="18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30" fillId="0" borderId="32" xfId="0" quotePrefix="1" applyNumberFormat="1" applyFont="1" applyFill="1" applyBorder="1" applyAlignment="1" applyProtection="1">
      <alignment horizontal="left" wrapText="1"/>
    </xf>
    <xf numFmtId="0" fontId="31" fillId="0" borderId="8" xfId="0" applyNumberFormat="1" applyFont="1" applyFill="1" applyBorder="1" applyAlignment="1" applyProtection="1">
      <alignment wrapText="1"/>
    </xf>
    <xf numFmtId="0" fontId="30" fillId="0" borderId="32" xfId="0" applyNumberFormat="1" applyFont="1" applyFill="1" applyBorder="1" applyAlignment="1" applyProtection="1">
      <alignment horizontal="left" wrapText="1"/>
    </xf>
    <xf numFmtId="0" fontId="27" fillId="0" borderId="32" xfId="0" applyNumberFormat="1" applyFont="1" applyFill="1" applyBorder="1" applyAlignment="1" applyProtection="1">
      <alignment horizontal="left" wrapText="1"/>
    </xf>
    <xf numFmtId="0" fontId="29" fillId="0" borderId="8" xfId="0" applyNumberFormat="1" applyFont="1" applyFill="1" applyBorder="1" applyAlignment="1" applyProtection="1">
      <alignment wrapText="1"/>
    </xf>
    <xf numFmtId="0" fontId="18" fillId="0" borderId="8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30" fillId="0" borderId="32" xfId="0" quotePrefix="1" applyFont="1" applyBorder="1" applyAlignment="1">
      <alignment horizontal="left"/>
    </xf>
    <xf numFmtId="0" fontId="14" fillId="0" borderId="8" xfId="0" applyNumberFormat="1" applyFont="1" applyFill="1" applyBorder="1" applyAlignment="1" applyProtection="1">
      <alignment wrapText="1"/>
    </xf>
    <xf numFmtId="0" fontId="21" fillId="0" borderId="34" xfId="0" quotePrefix="1" applyNumberFormat="1" applyFont="1" applyFill="1" applyBorder="1" applyAlignment="1" applyProtection="1">
      <alignment horizontal="left" wrapText="1"/>
    </xf>
    <xf numFmtId="0" fontId="28" fillId="0" borderId="34" xfId="0" applyNumberFormat="1" applyFont="1" applyFill="1" applyBorder="1" applyAlignment="1" applyProtection="1">
      <alignment wrapText="1"/>
    </xf>
    <xf numFmtId="0" fontId="30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4" fontId="15" fillId="0" borderId="29" xfId="0" applyNumberFormat="1" applyFont="1" applyBorder="1" applyAlignment="1">
      <alignment horizontal="center"/>
    </xf>
    <xf numFmtId="4" fontId="15" fillId="0" borderId="30" xfId="0" applyNumberFormat="1" applyFont="1" applyBorder="1" applyAlignment="1">
      <alignment horizontal="center"/>
    </xf>
    <xf numFmtId="4" fontId="15" fillId="0" borderId="31" xfId="0" applyNumberFormat="1" applyFont="1" applyBorder="1" applyAlignment="1">
      <alignment horizontal="center"/>
    </xf>
    <xf numFmtId="4" fontId="15" fillId="0" borderId="40" xfId="0" applyNumberFormat="1" applyFont="1" applyBorder="1" applyAlignment="1">
      <alignment horizontal="center"/>
    </xf>
    <xf numFmtId="0" fontId="21" fillId="0" borderId="29" xfId="0" applyNumberFormat="1" applyFont="1" applyFill="1" applyBorder="1" applyAlignment="1" applyProtection="1">
      <alignment horizontal="center" vertical="center" wrapText="1"/>
    </xf>
    <xf numFmtId="0" fontId="21" fillId="0" borderId="30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18" borderId="11" xfId="0" applyNumberFormat="1" applyFont="1" applyFill="1" applyBorder="1" applyAlignment="1" applyProtection="1">
      <alignment horizontal="center" vertical="center" wrapText="1"/>
    </xf>
    <xf numFmtId="0" fontId="34" fillId="0" borderId="11" xfId="0" applyNumberFormat="1" applyFont="1" applyFill="1" applyBorder="1" applyAlignment="1" applyProtection="1">
      <alignment horizontal="center" vertical="center" wrapText="1"/>
    </xf>
    <xf numFmtId="0" fontId="36" fillId="0" borderId="35" xfId="0" applyNumberFormat="1" applyFont="1" applyFill="1" applyBorder="1" applyAlignment="1" applyProtection="1">
      <alignment horizontal="center" vertical="center" wrapText="1"/>
    </xf>
    <xf numFmtId="0" fontId="32" fillId="0" borderId="20" xfId="0" applyNumberFormat="1" applyFont="1" applyFill="1" applyBorder="1" applyAlignment="1" applyProtection="1">
      <alignment horizontal="center" vertical="center" wrapText="1"/>
    </xf>
    <xf numFmtId="0" fontId="32" fillId="0" borderId="35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0" fontId="0" fillId="0" borderId="37" xfId="0" applyNumberFormat="1" applyFill="1" applyBorder="1" applyAlignment="1" applyProtection="1">
      <alignment horizontal="center" vertical="center" wrapText="1"/>
    </xf>
    <xf numFmtId="0" fontId="32" fillId="0" borderId="20" xfId="0" applyNumberFormat="1" applyFont="1" applyFill="1" applyBorder="1" applyAlignment="1" applyProtection="1">
      <alignment horizontal="center" vertical="center"/>
    </xf>
    <xf numFmtId="0" fontId="32" fillId="0" borderId="35" xfId="0" applyNumberFormat="1" applyFont="1" applyFill="1" applyBorder="1" applyAlignment="1" applyProtection="1">
      <alignment horizontal="center" vertical="center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0" fillId="0" borderId="39" xfId="0" applyNumberFormat="1" applyFill="1" applyBorder="1" applyAlignment="1" applyProtection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Naglasak1" xfId="37" builtinId="31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Obično" xfId="0" builtinId="0"/>
    <cellStyle name="Total" xfId="3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00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01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13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2202" name="Line 1"/>
        <xdr:cNvSpPr>
          <a:spLocks noChangeShapeType="1"/>
        </xdr:cNvSpPr>
      </xdr:nvSpPr>
      <xdr:spPr bwMode="auto">
        <a:xfrm>
          <a:off x="19050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13</xdr:row>
      <xdr:rowOff>19050</xdr:rowOff>
    </xdr:from>
    <xdr:to>
      <xdr:col>0</xdr:col>
      <xdr:colOff>1057275</xdr:colOff>
      <xdr:row>15</xdr:row>
      <xdr:rowOff>0</xdr:rowOff>
    </xdr:to>
    <xdr:sp macro="" textlink="">
      <xdr:nvSpPr>
        <xdr:cNvPr id="2203" name="Line 2"/>
        <xdr:cNvSpPr>
          <a:spLocks noChangeShapeType="1"/>
        </xdr:cNvSpPr>
      </xdr:nvSpPr>
      <xdr:spPr bwMode="auto">
        <a:xfrm>
          <a:off x="9525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2204" name="Line 1"/>
        <xdr:cNvSpPr>
          <a:spLocks noChangeShapeType="1"/>
        </xdr:cNvSpPr>
      </xdr:nvSpPr>
      <xdr:spPr bwMode="auto">
        <a:xfrm>
          <a:off x="19050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1057275</xdr:colOff>
      <xdr:row>27</xdr:row>
      <xdr:rowOff>0</xdr:rowOff>
    </xdr:to>
    <xdr:sp macro="" textlink="">
      <xdr:nvSpPr>
        <xdr:cNvPr id="2205" name="Line 2"/>
        <xdr:cNvSpPr>
          <a:spLocks noChangeShapeType="1"/>
        </xdr:cNvSpPr>
      </xdr:nvSpPr>
      <xdr:spPr bwMode="auto">
        <a:xfrm>
          <a:off x="9525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opLeftCell="A4" workbookViewId="0">
      <selection sqref="A1:H1"/>
    </sheetView>
  </sheetViews>
  <sheetFormatPr defaultColWidth="11.42578125" defaultRowHeight="12.75"/>
  <cols>
    <col min="1" max="2" width="4.28515625" style="5" customWidth="1"/>
    <col min="3" max="3" width="5.5703125" style="5" customWidth="1"/>
    <col min="4" max="4" width="5.28515625" style="71" customWidth="1"/>
    <col min="5" max="5" width="44.7109375" style="5" customWidth="1"/>
    <col min="6" max="6" width="15.140625" style="5" bestFit="1" customWidth="1"/>
    <col min="7" max="7" width="17.28515625" style="5" customWidth="1"/>
    <col min="8" max="8" width="16.7109375" style="5" customWidth="1"/>
    <col min="9" max="16384" width="11.42578125" style="5"/>
  </cols>
  <sheetData>
    <row r="1" spans="1:9" ht="61.5" customHeight="1">
      <c r="A1" s="161" t="s">
        <v>92</v>
      </c>
      <c r="B1" s="161"/>
      <c r="C1" s="161"/>
      <c r="D1" s="161"/>
      <c r="E1" s="161"/>
      <c r="F1" s="161"/>
      <c r="G1" s="161"/>
      <c r="H1" s="161"/>
    </row>
    <row r="2" spans="1:9" s="54" customFormat="1" ht="26.25" customHeight="1">
      <c r="A2" s="161" t="s">
        <v>34</v>
      </c>
      <c r="B2" s="172"/>
      <c r="C2" s="172"/>
      <c r="D2" s="172"/>
      <c r="E2" s="172"/>
      <c r="F2" s="172"/>
      <c r="G2" s="172"/>
      <c r="H2" s="172"/>
    </row>
    <row r="3" spans="1:9" ht="25.5" customHeight="1">
      <c r="A3" s="161" t="s">
        <v>73</v>
      </c>
      <c r="B3" s="161"/>
      <c r="C3" s="161"/>
      <c r="D3" s="161"/>
      <c r="E3" s="161"/>
      <c r="F3" s="161"/>
      <c r="G3" s="161"/>
      <c r="H3" s="163"/>
    </row>
    <row r="4" spans="1:9" ht="9" customHeight="1">
      <c r="A4" s="55"/>
      <c r="B4" s="56"/>
      <c r="C4" s="56"/>
      <c r="D4" s="56"/>
      <c r="E4" s="56"/>
    </row>
    <row r="5" spans="1:9" ht="27.75" customHeight="1">
      <c r="A5" s="57"/>
      <c r="B5" s="58"/>
      <c r="C5" s="58"/>
      <c r="D5" s="59"/>
      <c r="E5" s="60"/>
      <c r="F5" s="61" t="s">
        <v>83</v>
      </c>
      <c r="G5" s="61" t="s">
        <v>84</v>
      </c>
      <c r="H5" s="62" t="s">
        <v>85</v>
      </c>
      <c r="I5" s="63"/>
    </row>
    <row r="6" spans="1:9" ht="27.75" customHeight="1">
      <c r="A6" s="166" t="s">
        <v>35</v>
      </c>
      <c r="B6" s="165"/>
      <c r="C6" s="165"/>
      <c r="D6" s="165"/>
      <c r="E6" s="171"/>
      <c r="F6" s="146">
        <v>962300</v>
      </c>
      <c r="G6" s="148">
        <v>929000</v>
      </c>
      <c r="H6" s="148">
        <v>946900</v>
      </c>
      <c r="I6" s="80"/>
    </row>
    <row r="7" spans="1:9" ht="22.5" customHeight="1">
      <c r="A7" s="166" t="s">
        <v>0</v>
      </c>
      <c r="B7" s="165"/>
      <c r="C7" s="165"/>
      <c r="D7" s="165"/>
      <c r="E7" s="171"/>
      <c r="F7" s="147">
        <v>961700</v>
      </c>
      <c r="G7" s="149">
        <v>928400</v>
      </c>
      <c r="H7" s="149">
        <v>946300</v>
      </c>
    </row>
    <row r="8" spans="1:9" ht="22.5" customHeight="1">
      <c r="A8" s="173" t="s">
        <v>1</v>
      </c>
      <c r="B8" s="171"/>
      <c r="C8" s="171"/>
      <c r="D8" s="171"/>
      <c r="E8" s="171"/>
      <c r="F8" s="147">
        <v>600</v>
      </c>
      <c r="G8" s="149">
        <v>600</v>
      </c>
      <c r="H8" s="149">
        <v>600</v>
      </c>
    </row>
    <row r="9" spans="1:9" ht="22.5" customHeight="1">
      <c r="A9" s="81" t="s">
        <v>36</v>
      </c>
      <c r="B9" s="1"/>
      <c r="C9" s="1"/>
      <c r="D9" s="1"/>
      <c r="E9" s="1"/>
      <c r="F9" s="147">
        <v>962300</v>
      </c>
      <c r="G9" s="149">
        <v>929000</v>
      </c>
      <c r="H9" s="149">
        <v>946900</v>
      </c>
    </row>
    <row r="10" spans="1:9" ht="22.5" customHeight="1">
      <c r="A10" s="164" t="s">
        <v>2</v>
      </c>
      <c r="B10" s="165"/>
      <c r="C10" s="165"/>
      <c r="D10" s="165"/>
      <c r="E10" s="174"/>
      <c r="F10" s="146">
        <v>933300</v>
      </c>
      <c r="G10" s="148">
        <v>661600</v>
      </c>
      <c r="H10" s="148">
        <v>637100</v>
      </c>
    </row>
    <row r="11" spans="1:9" ht="22.5" customHeight="1">
      <c r="A11" s="173" t="s">
        <v>3</v>
      </c>
      <c r="B11" s="171"/>
      <c r="C11" s="171"/>
      <c r="D11" s="171"/>
      <c r="E11" s="171"/>
      <c r="F11" s="146">
        <v>29000</v>
      </c>
      <c r="G11" s="148">
        <v>267400</v>
      </c>
      <c r="H11" s="148">
        <v>309800</v>
      </c>
    </row>
    <row r="12" spans="1:9" ht="22.5" customHeight="1">
      <c r="A12" s="164" t="s">
        <v>4</v>
      </c>
      <c r="B12" s="165"/>
      <c r="C12" s="165"/>
      <c r="D12" s="165"/>
      <c r="E12" s="165"/>
      <c r="F12" s="144">
        <f>+F6-F9</f>
        <v>0</v>
      </c>
      <c r="G12" s="145">
        <f>+G6-G9</f>
        <v>0</v>
      </c>
      <c r="H12" s="145">
        <f>+H6-H9</f>
        <v>0</v>
      </c>
    </row>
    <row r="13" spans="1:9" ht="25.5" customHeight="1">
      <c r="A13" s="161"/>
      <c r="B13" s="162"/>
      <c r="C13" s="162"/>
      <c r="D13" s="162"/>
      <c r="E13" s="162"/>
      <c r="F13" s="163"/>
      <c r="G13" s="163"/>
      <c r="H13" s="163"/>
    </row>
    <row r="14" spans="1:9" ht="27.75" customHeight="1">
      <c r="A14" s="57"/>
      <c r="B14" s="58"/>
      <c r="C14" s="58"/>
      <c r="D14" s="59"/>
      <c r="E14" s="60"/>
      <c r="F14" s="61" t="s">
        <v>83</v>
      </c>
      <c r="G14" s="61" t="s">
        <v>84</v>
      </c>
      <c r="H14" s="62" t="s">
        <v>85</v>
      </c>
    </row>
    <row r="15" spans="1:9" ht="22.5" customHeight="1">
      <c r="A15" s="167" t="s">
        <v>5</v>
      </c>
      <c r="B15" s="168"/>
      <c r="C15" s="168"/>
      <c r="D15" s="168"/>
      <c r="E15" s="169"/>
      <c r="F15" s="153"/>
      <c r="G15" s="153">
        <v>0</v>
      </c>
      <c r="H15" s="144">
        <v>0</v>
      </c>
    </row>
    <row r="16" spans="1:9" s="49" customFormat="1" ht="25.5" customHeight="1">
      <c r="A16" s="170"/>
      <c r="B16" s="162"/>
      <c r="C16" s="162"/>
      <c r="D16" s="162"/>
      <c r="E16" s="162"/>
      <c r="F16" s="163"/>
      <c r="G16" s="163"/>
      <c r="H16" s="163"/>
    </row>
    <row r="17" spans="1:8" s="49" customFormat="1" ht="27.75" customHeight="1">
      <c r="A17" s="57"/>
      <c r="B17" s="58"/>
      <c r="C17" s="58"/>
      <c r="D17" s="59"/>
      <c r="E17" s="60"/>
      <c r="F17" s="61" t="s">
        <v>83</v>
      </c>
      <c r="G17" s="61" t="s">
        <v>84</v>
      </c>
      <c r="H17" s="62" t="s">
        <v>85</v>
      </c>
    </row>
    <row r="18" spans="1:8" s="49" customFormat="1" ht="22.5" customHeight="1">
      <c r="A18" s="166" t="s">
        <v>6</v>
      </c>
      <c r="B18" s="165"/>
      <c r="C18" s="165"/>
      <c r="D18" s="165"/>
      <c r="E18" s="165"/>
      <c r="F18" s="64"/>
      <c r="G18" s="64"/>
      <c r="H18" s="64"/>
    </row>
    <row r="19" spans="1:8" s="49" customFormat="1" ht="22.5" customHeight="1">
      <c r="A19" s="166" t="s">
        <v>7</v>
      </c>
      <c r="B19" s="165"/>
      <c r="C19" s="165"/>
      <c r="D19" s="165"/>
      <c r="E19" s="165"/>
      <c r="F19" s="64"/>
      <c r="G19" s="64"/>
      <c r="H19" s="64"/>
    </row>
    <row r="20" spans="1:8" s="49" customFormat="1" ht="22.5" customHeight="1">
      <c r="A20" s="164" t="s">
        <v>8</v>
      </c>
      <c r="B20" s="165"/>
      <c r="C20" s="165"/>
      <c r="D20" s="165"/>
      <c r="E20" s="165"/>
      <c r="F20" s="64"/>
      <c r="G20" s="64"/>
      <c r="H20" s="64"/>
    </row>
    <row r="21" spans="1:8" s="49" customFormat="1" ht="15" customHeight="1">
      <c r="A21" s="66"/>
      <c r="B21" s="67"/>
      <c r="C21" s="65"/>
      <c r="D21" s="68"/>
      <c r="E21" s="67"/>
      <c r="F21" s="69"/>
      <c r="G21" s="69"/>
      <c r="H21" s="69"/>
    </row>
    <row r="22" spans="1:8" s="49" customFormat="1" ht="22.5" customHeight="1">
      <c r="A22" s="164" t="s">
        <v>9</v>
      </c>
      <c r="B22" s="165"/>
      <c r="C22" s="165"/>
      <c r="D22" s="165"/>
      <c r="E22" s="165"/>
      <c r="F22" s="64">
        <f>SUM(F12,F15,F20)</f>
        <v>0</v>
      </c>
      <c r="G22" s="64">
        <f>SUM(G12,G15,G20)</f>
        <v>0</v>
      </c>
      <c r="H22" s="64">
        <f>SUM(H12,H15,H20)</f>
        <v>0</v>
      </c>
    </row>
    <row r="23" spans="1:8" s="49" customFormat="1" ht="18" customHeight="1">
      <c r="A23" s="70"/>
      <c r="B23" s="56"/>
      <c r="C23" s="56"/>
      <c r="D23" s="56"/>
      <c r="E23" s="56"/>
    </row>
  </sheetData>
  <mergeCells count="16">
    <mergeCell ref="A12:E12"/>
    <mergeCell ref="A7:E7"/>
    <mergeCell ref="A1:H1"/>
    <mergeCell ref="A2:H2"/>
    <mergeCell ref="A3:H3"/>
    <mergeCell ref="A8:E8"/>
    <mergeCell ref="A10:E10"/>
    <mergeCell ref="A11:E11"/>
    <mergeCell ref="A6:E6"/>
    <mergeCell ref="A13:H13"/>
    <mergeCell ref="A22:E22"/>
    <mergeCell ref="A18:E18"/>
    <mergeCell ref="A19:E19"/>
    <mergeCell ref="A20:E20"/>
    <mergeCell ref="A15:E15"/>
    <mergeCell ref="A16:H1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1"/>
  <sheetViews>
    <sheetView topLeftCell="A13" workbookViewId="0">
      <selection activeCell="L14" sqref="L14"/>
    </sheetView>
  </sheetViews>
  <sheetFormatPr defaultColWidth="11.42578125" defaultRowHeight="12.75"/>
  <cols>
    <col min="1" max="1" width="16" style="19" customWidth="1"/>
    <col min="2" max="3" width="17.5703125" style="19" customWidth="1"/>
    <col min="4" max="4" width="17.5703125" style="50" customWidth="1"/>
    <col min="5" max="8" width="17.5703125" style="5" customWidth="1"/>
    <col min="9" max="9" width="7.85546875" style="5" customWidth="1"/>
    <col min="10" max="10" width="14.28515625" style="5" customWidth="1"/>
    <col min="11" max="11" width="7.85546875" style="5" customWidth="1"/>
    <col min="12" max="16384" width="11.42578125" style="5"/>
  </cols>
  <sheetData>
    <row r="1" spans="1:8" ht="24" customHeight="1">
      <c r="A1" s="161" t="s">
        <v>93</v>
      </c>
      <c r="B1" s="161"/>
      <c r="C1" s="161"/>
      <c r="D1" s="161"/>
      <c r="E1" s="161"/>
      <c r="F1" s="161"/>
      <c r="G1" s="161"/>
      <c r="H1" s="161"/>
    </row>
    <row r="2" spans="1:8" s="2" customFormat="1" ht="13.5" thickBot="1">
      <c r="A2" s="11"/>
      <c r="H2" s="12" t="s">
        <v>10</v>
      </c>
    </row>
    <row r="3" spans="1:8" s="2" customFormat="1" ht="26.25" thickBot="1">
      <c r="A3" s="76" t="s">
        <v>11</v>
      </c>
      <c r="B3" s="177" t="s">
        <v>75</v>
      </c>
      <c r="C3" s="178"/>
      <c r="D3" s="178"/>
      <c r="E3" s="178"/>
      <c r="F3" s="178"/>
      <c r="G3" s="178"/>
      <c r="H3" s="179"/>
    </row>
    <row r="4" spans="1:8" s="2" customFormat="1" ht="77.25" thickBot="1">
      <c r="A4" s="77" t="s">
        <v>12</v>
      </c>
      <c r="B4" s="13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5" t="s">
        <v>19</v>
      </c>
    </row>
    <row r="5" spans="1:8" s="2" customFormat="1">
      <c r="A5" s="4">
        <v>636</v>
      </c>
      <c r="B5" s="100"/>
      <c r="C5" s="101"/>
      <c r="D5" s="102"/>
      <c r="E5" s="103">
        <v>302000</v>
      </c>
      <c r="F5" s="103"/>
      <c r="G5" s="104"/>
      <c r="H5" s="105"/>
    </row>
    <row r="6" spans="1:8" s="2" customFormat="1">
      <c r="A6" s="16">
        <v>652</v>
      </c>
      <c r="B6" s="107"/>
      <c r="C6" s="106"/>
      <c r="D6" s="106">
        <v>8500</v>
      </c>
      <c r="E6" s="106"/>
      <c r="F6" s="106"/>
      <c r="G6" s="108"/>
      <c r="H6" s="109"/>
    </row>
    <row r="7" spans="1:8" s="2" customFormat="1">
      <c r="A7" s="16">
        <v>661</v>
      </c>
      <c r="B7" s="107"/>
      <c r="C7" s="106">
        <v>60000</v>
      </c>
      <c r="D7" s="106"/>
      <c r="E7" s="106"/>
      <c r="F7" s="106"/>
      <c r="G7" s="108"/>
      <c r="H7" s="109"/>
    </row>
    <row r="8" spans="1:8" s="2" customFormat="1">
      <c r="A8" s="16">
        <v>671</v>
      </c>
      <c r="B8" s="107">
        <v>591200</v>
      </c>
      <c r="C8" s="106"/>
      <c r="D8" s="106"/>
      <c r="E8" s="106"/>
      <c r="F8" s="106"/>
      <c r="G8" s="108"/>
      <c r="H8" s="109"/>
    </row>
    <row r="9" spans="1:8" s="2" customFormat="1">
      <c r="A9" s="16">
        <v>721</v>
      </c>
      <c r="B9" s="107"/>
      <c r="C9" s="106"/>
      <c r="D9" s="106"/>
      <c r="E9" s="106"/>
      <c r="F9" s="106"/>
      <c r="G9" s="108">
        <v>600</v>
      </c>
      <c r="H9" s="109"/>
    </row>
    <row r="10" spans="1:8" s="2" customFormat="1" ht="13.5" thickBot="1">
      <c r="A10" s="117"/>
      <c r="B10" s="110"/>
      <c r="C10" s="111"/>
      <c r="D10" s="111"/>
      <c r="E10" s="111"/>
      <c r="F10" s="106"/>
      <c r="G10" s="112"/>
      <c r="H10" s="113"/>
    </row>
    <row r="11" spans="1:8" s="2" customFormat="1" ht="30" customHeight="1" thickBot="1">
      <c r="A11" s="17" t="s">
        <v>20</v>
      </c>
      <c r="B11" s="114">
        <f>SUM(B5:B10)</f>
        <v>591200</v>
      </c>
      <c r="C11" s="114">
        <f>SUM(C5:C10)</f>
        <v>60000</v>
      </c>
      <c r="D11" s="114">
        <f>SUM(D5:D10)</f>
        <v>8500</v>
      </c>
      <c r="E11" s="114">
        <f>SUM(E5:E10)</f>
        <v>302000</v>
      </c>
      <c r="F11" s="159">
        <f>+F6</f>
        <v>0</v>
      </c>
      <c r="G11" s="115">
        <f>SUM(G5:G10)</f>
        <v>600</v>
      </c>
      <c r="H11" s="116">
        <v>0</v>
      </c>
    </row>
    <row r="12" spans="1:8" s="2" customFormat="1" ht="28.5" customHeight="1" thickBot="1">
      <c r="A12" s="17" t="s">
        <v>76</v>
      </c>
      <c r="B12" s="180">
        <f>B11+C11+D11+E11+F11+G11+H11</f>
        <v>962300</v>
      </c>
      <c r="C12" s="181"/>
      <c r="D12" s="181"/>
      <c r="E12" s="181"/>
      <c r="F12" s="183"/>
      <c r="G12" s="181"/>
      <c r="H12" s="182"/>
    </row>
    <row r="13" spans="1:8" ht="13.5" thickBot="1">
      <c r="A13" s="8"/>
      <c r="B13" s="8"/>
      <c r="C13" s="8"/>
      <c r="D13" s="9"/>
      <c r="E13" s="18"/>
      <c r="H13" s="12"/>
    </row>
    <row r="14" spans="1:8" ht="24" customHeight="1" thickBot="1">
      <c r="A14" s="78" t="s">
        <v>11</v>
      </c>
      <c r="B14" s="177" t="s">
        <v>78</v>
      </c>
      <c r="C14" s="178"/>
      <c r="D14" s="178"/>
      <c r="E14" s="178"/>
      <c r="F14" s="178"/>
      <c r="G14" s="178"/>
      <c r="H14" s="179"/>
    </row>
    <row r="15" spans="1:8" ht="77.25" thickBot="1">
      <c r="A15" s="79" t="s">
        <v>12</v>
      </c>
      <c r="B15" s="13" t="s">
        <v>13</v>
      </c>
      <c r="C15" s="14" t="s">
        <v>14</v>
      </c>
      <c r="D15" s="14" t="s">
        <v>15</v>
      </c>
      <c r="E15" s="14" t="s">
        <v>16</v>
      </c>
      <c r="F15" s="14" t="s">
        <v>17</v>
      </c>
      <c r="G15" s="14" t="s">
        <v>18</v>
      </c>
      <c r="H15" s="15" t="s">
        <v>19</v>
      </c>
    </row>
    <row r="16" spans="1:8">
      <c r="A16" s="4">
        <v>636</v>
      </c>
      <c r="B16" s="100"/>
      <c r="C16" s="101"/>
      <c r="D16" s="102"/>
      <c r="E16" s="151">
        <v>253100</v>
      </c>
      <c r="F16" s="103"/>
      <c r="G16" s="104"/>
      <c r="H16" s="105"/>
    </row>
    <row r="17" spans="1:8">
      <c r="A17" s="16">
        <v>652</v>
      </c>
      <c r="B17" s="107"/>
      <c r="C17" s="106"/>
      <c r="D17" s="106">
        <v>8800</v>
      </c>
      <c r="E17" s="106"/>
      <c r="F17" s="106"/>
      <c r="G17" s="108"/>
      <c r="H17" s="109"/>
    </row>
    <row r="18" spans="1:8">
      <c r="A18" s="16">
        <v>661</v>
      </c>
      <c r="B18" s="107"/>
      <c r="C18" s="106">
        <v>61500</v>
      </c>
      <c r="D18" s="106"/>
      <c r="E18" s="106"/>
      <c r="F18" s="106"/>
      <c r="G18" s="108"/>
      <c r="H18" s="109"/>
    </row>
    <row r="19" spans="1:8">
      <c r="A19" s="16">
        <v>671</v>
      </c>
      <c r="B19" s="107">
        <v>605000</v>
      </c>
      <c r="C19" s="106"/>
      <c r="D19" s="106"/>
      <c r="E19" s="106"/>
      <c r="F19" s="106"/>
      <c r="G19" s="108"/>
      <c r="H19" s="109"/>
    </row>
    <row r="20" spans="1:8">
      <c r="A20" s="16">
        <v>721</v>
      </c>
      <c r="B20" s="107"/>
      <c r="C20" s="106"/>
      <c r="D20" s="106"/>
      <c r="E20" s="106"/>
      <c r="F20" s="106"/>
      <c r="G20" s="108">
        <v>600</v>
      </c>
      <c r="H20" s="109"/>
    </row>
    <row r="21" spans="1:8">
      <c r="A21" s="16"/>
      <c r="B21" s="107"/>
      <c r="C21" s="106"/>
      <c r="D21" s="106"/>
      <c r="E21" s="106"/>
      <c r="F21" s="106"/>
      <c r="G21" s="108"/>
      <c r="H21" s="109"/>
    </row>
    <row r="22" spans="1:8" ht="13.5" thickBot="1">
      <c r="A22" s="16"/>
      <c r="B22" s="107"/>
      <c r="C22" s="106"/>
      <c r="D22" s="106"/>
      <c r="E22" s="106"/>
      <c r="F22" s="106"/>
      <c r="G22" s="108"/>
      <c r="H22" s="109"/>
    </row>
    <row r="23" spans="1:8" s="2" customFormat="1" ht="30" customHeight="1" thickBot="1">
      <c r="A23" s="17" t="s">
        <v>20</v>
      </c>
      <c r="B23" s="114">
        <f>SUM(B16:B22)</f>
        <v>605000</v>
      </c>
      <c r="C23" s="114">
        <f>SUM(C16:C22)</f>
        <v>61500</v>
      </c>
      <c r="D23" s="114">
        <f>SUM(D16:D22)</f>
        <v>8800</v>
      </c>
      <c r="E23" s="114">
        <f>SUM(E16:E22)</f>
        <v>253100</v>
      </c>
      <c r="F23" s="115">
        <f>+F17</f>
        <v>0</v>
      </c>
      <c r="G23" s="114">
        <f>SUM(G16:G22)</f>
        <v>600</v>
      </c>
      <c r="H23" s="116">
        <v>0</v>
      </c>
    </row>
    <row r="24" spans="1:8" s="2" customFormat="1" ht="28.5" customHeight="1" thickBot="1">
      <c r="A24" s="17" t="s">
        <v>79</v>
      </c>
      <c r="B24" s="180">
        <f>B23+C23+D23+E23+F23+G23+H23</f>
        <v>929000</v>
      </c>
      <c r="C24" s="181"/>
      <c r="D24" s="181"/>
      <c r="E24" s="181"/>
      <c r="F24" s="181"/>
      <c r="G24" s="181"/>
      <c r="H24" s="182"/>
    </row>
    <row r="25" spans="1:8" ht="13.5" thickBot="1">
      <c r="D25" s="20"/>
      <c r="E25" s="21"/>
    </row>
    <row r="26" spans="1:8" ht="26.25" thickBot="1">
      <c r="A26" s="78" t="s">
        <v>11</v>
      </c>
      <c r="B26" s="177" t="s">
        <v>86</v>
      </c>
      <c r="C26" s="178"/>
      <c r="D26" s="178"/>
      <c r="E26" s="178"/>
      <c r="F26" s="178"/>
      <c r="G26" s="178"/>
      <c r="H26" s="179"/>
    </row>
    <row r="27" spans="1:8" ht="77.25" thickBot="1">
      <c r="A27" s="79" t="s">
        <v>12</v>
      </c>
      <c r="B27" s="13" t="s">
        <v>13</v>
      </c>
      <c r="C27" s="14" t="s">
        <v>14</v>
      </c>
      <c r="D27" s="14" t="s">
        <v>15</v>
      </c>
      <c r="E27" s="14" t="s">
        <v>16</v>
      </c>
      <c r="F27" s="14" t="s">
        <v>17</v>
      </c>
      <c r="G27" s="14" t="s">
        <v>18</v>
      </c>
      <c r="H27" s="15" t="s">
        <v>19</v>
      </c>
    </row>
    <row r="28" spans="1:8">
      <c r="A28" s="4">
        <v>636</v>
      </c>
      <c r="B28" s="100"/>
      <c r="C28" s="101"/>
      <c r="D28" s="102"/>
      <c r="E28" s="103">
        <v>254200</v>
      </c>
      <c r="F28" s="103"/>
      <c r="G28" s="104"/>
      <c r="H28" s="105"/>
    </row>
    <row r="29" spans="1:8">
      <c r="A29" s="16">
        <v>652</v>
      </c>
      <c r="B29" s="107"/>
      <c r="C29" s="106"/>
      <c r="D29" s="106">
        <v>9100</v>
      </c>
      <c r="E29" s="106"/>
      <c r="F29" s="106"/>
      <c r="G29" s="108"/>
      <c r="H29" s="109"/>
    </row>
    <row r="30" spans="1:8">
      <c r="A30" s="16">
        <v>661</v>
      </c>
      <c r="B30" s="107"/>
      <c r="C30" s="106">
        <v>63000</v>
      </c>
      <c r="D30" s="106"/>
      <c r="E30" s="106"/>
      <c r="F30" s="106"/>
      <c r="G30" s="108"/>
      <c r="H30" s="109"/>
    </row>
    <row r="31" spans="1:8">
      <c r="A31" s="16">
        <v>671</v>
      </c>
      <c r="B31" s="107">
        <v>620000</v>
      </c>
      <c r="C31" s="106"/>
      <c r="D31" s="106"/>
      <c r="E31" s="106"/>
      <c r="F31" s="106"/>
      <c r="G31" s="108"/>
      <c r="H31" s="109"/>
    </row>
    <row r="32" spans="1:8">
      <c r="A32" s="16">
        <v>721</v>
      </c>
      <c r="B32" s="107"/>
      <c r="C32" s="106"/>
      <c r="D32" s="106"/>
      <c r="E32" s="106"/>
      <c r="F32" s="106"/>
      <c r="G32" s="108">
        <v>600</v>
      </c>
      <c r="H32" s="109"/>
    </row>
    <row r="33" spans="1:8" ht="13.5" customHeight="1">
      <c r="A33" s="16"/>
      <c r="B33" s="107"/>
      <c r="C33" s="106"/>
      <c r="D33" s="106"/>
      <c r="E33" s="106"/>
      <c r="F33" s="106"/>
      <c r="G33" s="108"/>
      <c r="H33" s="109"/>
    </row>
    <row r="34" spans="1:8" ht="13.5" customHeight="1" thickBot="1">
      <c r="A34" s="16"/>
      <c r="B34" s="107"/>
      <c r="C34" s="106"/>
      <c r="D34" s="106"/>
      <c r="E34" s="106"/>
      <c r="F34" s="106"/>
      <c r="G34" s="108"/>
      <c r="H34" s="109"/>
    </row>
    <row r="35" spans="1:8" s="2" customFormat="1" ht="30" customHeight="1" thickBot="1">
      <c r="A35" s="17" t="s">
        <v>20</v>
      </c>
      <c r="B35" s="114">
        <f>SUM(B28:B34)</f>
        <v>620000</v>
      </c>
      <c r="C35" s="137">
        <f>SUM(C28:C34)</f>
        <v>63000</v>
      </c>
      <c r="D35" s="115">
        <f>SUM(D28:D34)</f>
        <v>9100</v>
      </c>
      <c r="E35" s="137">
        <f>SUM(E28:E34)</f>
        <v>254200</v>
      </c>
      <c r="F35" s="115">
        <f>+F29</f>
        <v>0</v>
      </c>
      <c r="G35" s="137">
        <f>SUM(G28:G34)</f>
        <v>600</v>
      </c>
      <c r="H35" s="116">
        <v>0</v>
      </c>
    </row>
    <row r="36" spans="1:8" s="2" customFormat="1" ht="28.5" customHeight="1" thickBot="1">
      <c r="A36" s="17" t="s">
        <v>87</v>
      </c>
      <c r="B36" s="180">
        <f>B35+C35+D35+E35+F35+G35+H35</f>
        <v>946900</v>
      </c>
      <c r="C36" s="181"/>
      <c r="D36" s="181"/>
      <c r="E36" s="181"/>
      <c r="F36" s="181"/>
      <c r="G36" s="181"/>
      <c r="H36" s="182"/>
    </row>
    <row r="37" spans="1:8" ht="13.5" customHeight="1">
      <c r="C37" s="22"/>
      <c r="D37" s="20"/>
      <c r="E37" s="23"/>
    </row>
    <row r="38" spans="1:8" ht="13.5" customHeight="1">
      <c r="C38" s="22"/>
      <c r="D38" s="24"/>
      <c r="E38" s="25"/>
    </row>
    <row r="39" spans="1:8" ht="13.5" customHeight="1">
      <c r="D39" s="26"/>
      <c r="E39" s="27"/>
    </row>
    <row r="40" spans="1:8" ht="13.5" customHeight="1">
      <c r="D40" s="28"/>
      <c r="E40" s="29"/>
    </row>
    <row r="41" spans="1:8" ht="13.5" customHeight="1">
      <c r="D41" s="20"/>
      <c r="E41" s="21"/>
    </row>
    <row r="42" spans="1:8" ht="28.5" customHeight="1">
      <c r="C42" s="22"/>
      <c r="D42" s="20"/>
      <c r="E42" s="30"/>
    </row>
    <row r="43" spans="1:8" ht="13.5" customHeight="1">
      <c r="C43" s="22"/>
      <c r="D43" s="20"/>
      <c r="E43" s="25"/>
    </row>
    <row r="44" spans="1:8" ht="13.5" customHeight="1">
      <c r="D44" s="20"/>
      <c r="E44" s="21"/>
    </row>
    <row r="45" spans="1:8" ht="13.5" customHeight="1">
      <c r="D45" s="20"/>
      <c r="E45" s="29"/>
    </row>
    <row r="46" spans="1:8" ht="13.5" customHeight="1">
      <c r="D46" s="20"/>
      <c r="E46" s="21"/>
    </row>
    <row r="47" spans="1:8" ht="22.5" customHeight="1">
      <c r="D47" s="20"/>
      <c r="E47" s="31"/>
    </row>
    <row r="48" spans="1:8" ht="13.5" customHeight="1">
      <c r="D48" s="26"/>
      <c r="E48" s="27"/>
    </row>
    <row r="49" spans="1:5" ht="13.5" customHeight="1">
      <c r="B49" s="22"/>
      <c r="D49" s="26"/>
      <c r="E49" s="32"/>
    </row>
    <row r="50" spans="1:5" ht="13.5" customHeight="1">
      <c r="C50" s="22"/>
      <c r="D50" s="26"/>
      <c r="E50" s="33"/>
    </row>
    <row r="51" spans="1:5" ht="13.5" customHeight="1">
      <c r="C51" s="22"/>
      <c r="D51" s="28"/>
      <c r="E51" s="25"/>
    </row>
    <row r="52" spans="1:5" ht="13.5" customHeight="1">
      <c r="D52" s="20"/>
      <c r="E52" s="21"/>
    </row>
    <row r="53" spans="1:5" ht="13.5" customHeight="1">
      <c r="B53" s="22"/>
      <c r="D53" s="20"/>
      <c r="E53" s="23"/>
    </row>
    <row r="54" spans="1:5" ht="13.5" customHeight="1">
      <c r="C54" s="22"/>
      <c r="D54" s="20"/>
      <c r="E54" s="32"/>
    </row>
    <row r="55" spans="1:5" ht="13.5" customHeight="1">
      <c r="C55" s="22"/>
      <c r="D55" s="28"/>
      <c r="E55" s="25"/>
    </row>
    <row r="56" spans="1:5" ht="13.5" customHeight="1">
      <c r="D56" s="26"/>
      <c r="E56" s="21"/>
    </row>
    <row r="57" spans="1:5" ht="13.5" customHeight="1">
      <c r="C57" s="22"/>
      <c r="D57" s="26"/>
      <c r="E57" s="32"/>
    </row>
    <row r="58" spans="1:5" ht="22.5" customHeight="1">
      <c r="D58" s="28"/>
      <c r="E58" s="31"/>
    </row>
    <row r="59" spans="1:5" ht="13.5" customHeight="1">
      <c r="D59" s="20"/>
      <c r="E59" s="21"/>
    </row>
    <row r="60" spans="1:5" ht="13.5" customHeight="1">
      <c r="D60" s="28"/>
      <c r="E60" s="25"/>
    </row>
    <row r="61" spans="1:5" ht="13.5" customHeight="1">
      <c r="D61" s="20"/>
      <c r="E61" s="21"/>
    </row>
    <row r="62" spans="1:5" ht="13.5" customHeight="1">
      <c r="D62" s="20"/>
      <c r="E62" s="21"/>
    </row>
    <row r="63" spans="1:5" ht="13.5" customHeight="1">
      <c r="A63" s="22"/>
      <c r="D63" s="34"/>
      <c r="E63" s="32"/>
    </row>
    <row r="64" spans="1:5" ht="13.5" customHeight="1">
      <c r="B64" s="22"/>
      <c r="C64" s="22"/>
      <c r="D64" s="35"/>
      <c r="E64" s="32"/>
    </row>
    <row r="65" spans="2:5" ht="13.5" customHeight="1">
      <c r="B65" s="22"/>
      <c r="C65" s="22"/>
      <c r="D65" s="35"/>
      <c r="E65" s="23"/>
    </row>
    <row r="66" spans="2:5" ht="13.5" customHeight="1">
      <c r="B66" s="22"/>
      <c r="C66" s="22"/>
      <c r="D66" s="28"/>
      <c r="E66" s="29"/>
    </row>
    <row r="67" spans="2:5">
      <c r="D67" s="20"/>
      <c r="E67" s="21"/>
    </row>
    <row r="68" spans="2:5">
      <c r="B68" s="22"/>
      <c r="D68" s="20"/>
      <c r="E68" s="32"/>
    </row>
    <row r="69" spans="2:5">
      <c r="C69" s="22"/>
      <c r="D69" s="20"/>
      <c r="E69" s="23"/>
    </row>
    <row r="70" spans="2:5">
      <c r="C70" s="22"/>
      <c r="D70" s="28"/>
      <c r="E70" s="25"/>
    </row>
    <row r="71" spans="2:5">
      <c r="D71" s="20"/>
      <c r="E71" s="21"/>
    </row>
    <row r="72" spans="2:5">
      <c r="D72" s="20"/>
      <c r="E72" s="21"/>
    </row>
    <row r="73" spans="2:5">
      <c r="D73" s="36"/>
      <c r="E73" s="37"/>
    </row>
    <row r="74" spans="2:5">
      <c r="D74" s="20"/>
      <c r="E74" s="21"/>
    </row>
    <row r="75" spans="2:5">
      <c r="D75" s="20"/>
      <c r="E75" s="21"/>
    </row>
    <row r="76" spans="2:5">
      <c r="D76" s="20"/>
      <c r="E76" s="21"/>
    </row>
    <row r="77" spans="2:5">
      <c r="D77" s="28"/>
      <c r="E77" s="25"/>
    </row>
    <row r="78" spans="2:5">
      <c r="D78" s="20"/>
      <c r="E78" s="21"/>
    </row>
    <row r="79" spans="2:5">
      <c r="D79" s="28"/>
      <c r="E79" s="25"/>
    </row>
    <row r="80" spans="2:5">
      <c r="D80" s="20"/>
      <c r="E80" s="21"/>
    </row>
    <row r="81" spans="1:5">
      <c r="D81" s="20"/>
      <c r="E81" s="21"/>
    </row>
    <row r="82" spans="1:5">
      <c r="D82" s="20"/>
      <c r="E82" s="21"/>
    </row>
    <row r="83" spans="1:5">
      <c r="D83" s="20"/>
      <c r="E83" s="21"/>
    </row>
    <row r="84" spans="1:5" ht="28.5" customHeight="1">
      <c r="A84" s="38"/>
      <c r="B84" s="38"/>
      <c r="C84" s="38"/>
      <c r="D84" s="39"/>
      <c r="E84" s="40"/>
    </row>
    <row r="85" spans="1:5">
      <c r="C85" s="22"/>
      <c r="D85" s="20"/>
      <c r="E85" s="23"/>
    </row>
    <row r="86" spans="1:5">
      <c r="D86" s="41"/>
      <c r="E86" s="42"/>
    </row>
    <row r="87" spans="1:5">
      <c r="D87" s="20"/>
      <c r="E87" s="21"/>
    </row>
    <row r="88" spans="1:5">
      <c r="D88" s="36"/>
      <c r="E88" s="37"/>
    </row>
    <row r="89" spans="1:5">
      <c r="D89" s="36"/>
      <c r="E89" s="37"/>
    </row>
    <row r="90" spans="1:5">
      <c r="D90" s="20"/>
      <c r="E90" s="21"/>
    </row>
    <row r="91" spans="1:5">
      <c r="D91" s="28"/>
      <c r="E91" s="25"/>
    </row>
    <row r="92" spans="1:5">
      <c r="D92" s="20"/>
      <c r="E92" s="21"/>
    </row>
    <row r="93" spans="1:5">
      <c r="D93" s="20"/>
      <c r="E93" s="21"/>
    </row>
    <row r="94" spans="1:5">
      <c r="D94" s="28"/>
      <c r="E94" s="25"/>
    </row>
    <row r="95" spans="1:5">
      <c r="D95" s="20"/>
      <c r="E95" s="21"/>
    </row>
    <row r="96" spans="1:5">
      <c r="D96" s="36"/>
      <c r="E96" s="37"/>
    </row>
    <row r="97" spans="2:5">
      <c r="D97" s="28"/>
      <c r="E97" s="42"/>
    </row>
    <row r="98" spans="2:5">
      <c r="D98" s="26"/>
      <c r="E98" s="37"/>
    </row>
    <row r="99" spans="2:5">
      <c r="D99" s="28"/>
      <c r="E99" s="25"/>
    </row>
    <row r="100" spans="2:5">
      <c r="D100" s="20"/>
      <c r="E100" s="21"/>
    </row>
    <row r="101" spans="2:5">
      <c r="C101" s="22"/>
      <c r="D101" s="20"/>
      <c r="E101" s="23"/>
    </row>
    <row r="102" spans="2:5">
      <c r="D102" s="26"/>
      <c r="E102" s="25"/>
    </row>
    <row r="103" spans="2:5">
      <c r="D103" s="26"/>
      <c r="E103" s="37"/>
    </row>
    <row r="104" spans="2:5">
      <c r="C104" s="22"/>
      <c r="D104" s="26"/>
      <c r="E104" s="43"/>
    </row>
    <row r="105" spans="2:5">
      <c r="C105" s="22"/>
      <c r="D105" s="28"/>
      <c r="E105" s="29"/>
    </row>
    <row r="106" spans="2:5">
      <c r="D106" s="20"/>
      <c r="E106" s="21"/>
    </row>
    <row r="107" spans="2:5">
      <c r="D107" s="41"/>
      <c r="E107" s="44"/>
    </row>
    <row r="108" spans="2:5" ht="11.25" customHeight="1">
      <c r="D108" s="36"/>
      <c r="E108" s="37"/>
    </row>
    <row r="109" spans="2:5" ht="24" customHeight="1">
      <c r="B109" s="22"/>
      <c r="D109" s="36"/>
      <c r="E109" s="45"/>
    </row>
    <row r="110" spans="2:5" ht="15" customHeight="1">
      <c r="C110" s="22"/>
      <c r="D110" s="36"/>
      <c r="E110" s="45"/>
    </row>
    <row r="111" spans="2:5" ht="11.25" customHeight="1">
      <c r="D111" s="41"/>
      <c r="E111" s="42"/>
    </row>
    <row r="112" spans="2:5">
      <c r="D112" s="36"/>
      <c r="E112" s="37"/>
    </row>
    <row r="113" spans="1:5" ht="13.5" customHeight="1">
      <c r="B113" s="22"/>
      <c r="D113" s="36"/>
      <c r="E113" s="46"/>
    </row>
    <row r="114" spans="1:5" ht="12.75" customHeight="1">
      <c r="C114" s="22"/>
      <c r="D114" s="36"/>
      <c r="E114" s="23"/>
    </row>
    <row r="115" spans="1:5" ht="12.75" customHeight="1">
      <c r="C115" s="22"/>
      <c r="D115" s="28"/>
      <c r="E115" s="29"/>
    </row>
    <row r="116" spans="1:5">
      <c r="D116" s="20"/>
      <c r="E116" s="21"/>
    </row>
    <row r="117" spans="1:5">
      <c r="C117" s="22"/>
      <c r="D117" s="20"/>
      <c r="E117" s="43"/>
    </row>
    <row r="118" spans="1:5">
      <c r="D118" s="41"/>
      <c r="E118" s="42"/>
    </row>
    <row r="119" spans="1:5">
      <c r="D119" s="36"/>
      <c r="E119" s="37"/>
    </row>
    <row r="120" spans="1:5">
      <c r="D120" s="20"/>
      <c r="E120" s="21"/>
    </row>
    <row r="121" spans="1:5" ht="19.5" customHeight="1">
      <c r="A121" s="47"/>
      <c r="B121" s="8"/>
      <c r="C121" s="8"/>
      <c r="D121" s="8"/>
      <c r="E121" s="32"/>
    </row>
    <row r="122" spans="1:5" ht="15" customHeight="1">
      <c r="A122" s="22"/>
      <c r="D122" s="34"/>
      <c r="E122" s="32"/>
    </row>
    <row r="123" spans="1:5">
      <c r="A123" s="22"/>
      <c r="B123" s="22"/>
      <c r="D123" s="34"/>
      <c r="E123" s="23"/>
    </row>
    <row r="124" spans="1:5">
      <c r="C124" s="22"/>
      <c r="D124" s="20"/>
      <c r="E124" s="32"/>
    </row>
    <row r="125" spans="1:5">
      <c r="D125" s="24"/>
      <c r="E125" s="25"/>
    </row>
    <row r="126" spans="1:5">
      <c r="B126" s="22"/>
      <c r="D126" s="20"/>
      <c r="E126" s="23"/>
    </row>
    <row r="127" spans="1:5">
      <c r="C127" s="22"/>
      <c r="D127" s="20"/>
      <c r="E127" s="23"/>
    </row>
    <row r="128" spans="1:5">
      <c r="D128" s="28"/>
      <c r="E128" s="29"/>
    </row>
    <row r="129" spans="1:5" ht="22.5" customHeight="1">
      <c r="C129" s="22"/>
      <c r="D129" s="20"/>
      <c r="E129" s="30"/>
    </row>
    <row r="130" spans="1:5">
      <c r="D130" s="20"/>
      <c r="E130" s="29"/>
    </row>
    <row r="131" spans="1:5">
      <c r="B131" s="22"/>
      <c r="D131" s="26"/>
      <c r="E131" s="32"/>
    </row>
    <row r="132" spans="1:5">
      <c r="C132" s="22"/>
      <c r="D132" s="26"/>
      <c r="E132" s="33"/>
    </row>
    <row r="133" spans="1:5">
      <c r="D133" s="28"/>
      <c r="E133" s="25"/>
    </row>
    <row r="134" spans="1:5" ht="13.5" customHeight="1">
      <c r="A134" s="22"/>
      <c r="D134" s="34"/>
      <c r="E134" s="32"/>
    </row>
    <row r="135" spans="1:5" ht="13.5" customHeight="1">
      <c r="B135" s="22"/>
      <c r="D135" s="20"/>
      <c r="E135" s="32"/>
    </row>
    <row r="136" spans="1:5" ht="13.5" customHeight="1">
      <c r="C136" s="22"/>
      <c r="D136" s="20"/>
      <c r="E136" s="23"/>
    </row>
    <row r="137" spans="1:5">
      <c r="C137" s="22"/>
      <c r="D137" s="28"/>
      <c r="E137" s="25"/>
    </row>
    <row r="138" spans="1:5">
      <c r="C138" s="22"/>
      <c r="D138" s="20"/>
      <c r="E138" s="23"/>
    </row>
    <row r="139" spans="1:5">
      <c r="D139" s="41"/>
      <c r="E139" s="42"/>
    </row>
    <row r="140" spans="1:5">
      <c r="C140" s="22"/>
      <c r="D140" s="26"/>
      <c r="E140" s="43"/>
    </row>
    <row r="141" spans="1:5">
      <c r="C141" s="22"/>
      <c r="D141" s="28"/>
      <c r="E141" s="29"/>
    </row>
    <row r="142" spans="1:5">
      <c r="D142" s="41"/>
      <c r="E142" s="48"/>
    </row>
    <row r="143" spans="1:5">
      <c r="B143" s="22"/>
      <c r="D143" s="36"/>
      <c r="E143" s="46"/>
    </row>
    <row r="144" spans="1:5">
      <c r="C144" s="22"/>
      <c r="D144" s="36"/>
      <c r="E144" s="23"/>
    </row>
    <row r="145" spans="1:5">
      <c r="C145" s="22"/>
      <c r="D145" s="28"/>
      <c r="E145" s="29"/>
    </row>
    <row r="146" spans="1:5">
      <c r="C146" s="22"/>
      <c r="D146" s="28"/>
      <c r="E146" s="29"/>
    </row>
    <row r="147" spans="1:5">
      <c r="D147" s="20"/>
      <c r="E147" s="21"/>
    </row>
    <row r="148" spans="1:5" s="49" customFormat="1" ht="18" customHeight="1">
      <c r="A148" s="175"/>
      <c r="B148" s="176"/>
      <c r="C148" s="176"/>
      <c r="D148" s="176"/>
      <c r="E148" s="176"/>
    </row>
    <row r="149" spans="1:5" ht="28.5" customHeight="1">
      <c r="A149" s="38"/>
      <c r="B149" s="38"/>
      <c r="C149" s="38"/>
      <c r="D149" s="39"/>
      <c r="E149" s="40"/>
    </row>
    <row r="151" spans="1:5" ht="15.75">
      <c r="A151" s="51"/>
      <c r="B151" s="22"/>
      <c r="C151" s="22"/>
      <c r="D151" s="52"/>
      <c r="E151" s="7"/>
    </row>
    <row r="152" spans="1:5">
      <c r="A152" s="22"/>
      <c r="B152" s="22"/>
      <c r="C152" s="22"/>
      <c r="D152" s="52"/>
      <c r="E152" s="7"/>
    </row>
    <row r="153" spans="1:5" ht="17.25" customHeight="1">
      <c r="A153" s="22"/>
      <c r="B153" s="22"/>
      <c r="C153" s="22"/>
      <c r="D153" s="52"/>
      <c r="E153" s="7"/>
    </row>
    <row r="154" spans="1:5" ht="13.5" customHeight="1">
      <c r="A154" s="22"/>
      <c r="B154" s="22"/>
      <c r="C154" s="22"/>
      <c r="D154" s="52"/>
      <c r="E154" s="7"/>
    </row>
    <row r="155" spans="1:5">
      <c r="A155" s="22"/>
      <c r="B155" s="22"/>
      <c r="C155" s="22"/>
      <c r="D155" s="52"/>
      <c r="E155" s="7"/>
    </row>
    <row r="156" spans="1:5">
      <c r="A156" s="22"/>
      <c r="B156" s="22"/>
      <c r="C156" s="22"/>
    </row>
    <row r="157" spans="1:5">
      <c r="A157" s="22"/>
      <c r="B157" s="22"/>
      <c r="C157" s="22"/>
      <c r="D157" s="52"/>
      <c r="E157" s="7"/>
    </row>
    <row r="158" spans="1:5">
      <c r="A158" s="22"/>
      <c r="B158" s="22"/>
      <c r="C158" s="22"/>
      <c r="D158" s="52"/>
      <c r="E158" s="53"/>
    </row>
    <row r="159" spans="1:5">
      <c r="A159" s="22"/>
      <c r="B159" s="22"/>
      <c r="C159" s="22"/>
      <c r="D159" s="52"/>
      <c r="E159" s="7"/>
    </row>
    <row r="160" spans="1:5" ht="22.5" customHeight="1">
      <c r="A160" s="22"/>
      <c r="B160" s="22"/>
      <c r="C160" s="22"/>
      <c r="D160" s="52"/>
      <c r="E160" s="30"/>
    </row>
    <row r="161" spans="4:5" ht="22.5" customHeight="1">
      <c r="D161" s="28"/>
      <c r="E161" s="31"/>
    </row>
  </sheetData>
  <mergeCells count="8">
    <mergeCell ref="A148:E148"/>
    <mergeCell ref="B3:H3"/>
    <mergeCell ref="B36:H36"/>
    <mergeCell ref="A1:H1"/>
    <mergeCell ref="B12:H12"/>
    <mergeCell ref="B14:H14"/>
    <mergeCell ref="B24:H24"/>
    <mergeCell ref="B26:H26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2" max="8" man="1"/>
    <brk id="82" max="9" man="1"/>
    <brk id="146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22"/>
  <sheetViews>
    <sheetView tabSelected="1" workbookViewId="0">
      <selection sqref="A1:R1"/>
    </sheetView>
  </sheetViews>
  <sheetFormatPr defaultColWidth="11.42578125" defaultRowHeight="12.75"/>
  <cols>
    <col min="1" max="1" width="4" style="5" customWidth="1"/>
    <col min="2" max="2" width="9.7109375" style="73" customWidth="1"/>
    <col min="3" max="3" width="29.140625" style="74" customWidth="1"/>
    <col min="4" max="4" width="11.28515625" style="74" customWidth="1"/>
    <col min="5" max="5" width="15.140625" style="3" customWidth="1"/>
    <col min="6" max="6" width="10.28515625" style="3" customWidth="1"/>
    <col min="7" max="7" width="10.7109375" style="3" customWidth="1"/>
    <col min="8" max="8" width="2.5703125" style="3" customWidth="1"/>
    <col min="9" max="9" width="2.85546875" style="3" customWidth="1"/>
    <col min="10" max="11" width="3.5703125" style="3" customWidth="1"/>
    <col min="12" max="12" width="11.28515625" style="3" customWidth="1"/>
    <col min="13" max="13" width="3.7109375" style="3" customWidth="1"/>
    <col min="14" max="14" width="9.5703125" style="3" customWidth="1"/>
    <col min="15" max="15" width="3.7109375" style="3" customWidth="1"/>
    <col min="16" max="16" width="4.7109375" style="3" customWidth="1"/>
    <col min="17" max="17" width="16.140625" style="3" customWidth="1"/>
    <col min="18" max="18" width="15.28515625" style="3" customWidth="1"/>
    <col min="19" max="16384" width="11.42578125" style="5"/>
  </cols>
  <sheetData>
    <row r="1" spans="1:18" ht="33" customHeight="1" thickBot="1">
      <c r="A1" s="184" t="s">
        <v>94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6"/>
      <c r="Q1" s="186"/>
      <c r="R1" s="186"/>
    </row>
    <row r="2" spans="1:18" s="7" customFormat="1" ht="66.75" customHeight="1">
      <c r="A2" s="198" t="s">
        <v>43</v>
      </c>
      <c r="B2" s="193" t="s">
        <v>38</v>
      </c>
      <c r="C2" s="193" t="s">
        <v>21</v>
      </c>
      <c r="D2" s="191" t="s">
        <v>88</v>
      </c>
      <c r="E2" s="200" t="s">
        <v>40</v>
      </c>
      <c r="F2" s="200" t="s">
        <v>62</v>
      </c>
      <c r="G2" s="200" t="s">
        <v>44</v>
      </c>
      <c r="H2" s="202" t="s">
        <v>46</v>
      </c>
      <c r="I2" s="203"/>
      <c r="J2" s="195" t="s">
        <v>63</v>
      </c>
      <c r="K2" s="196"/>
      <c r="L2" s="197"/>
      <c r="M2" s="187" t="s">
        <v>53</v>
      </c>
      <c r="N2" s="187" t="s">
        <v>54</v>
      </c>
      <c r="O2" s="187" t="s">
        <v>59</v>
      </c>
      <c r="P2" s="187" t="s">
        <v>60</v>
      </c>
      <c r="Q2" s="189" t="s">
        <v>82</v>
      </c>
      <c r="R2" s="190" t="s">
        <v>89</v>
      </c>
    </row>
    <row r="3" spans="1:18" s="7" customFormat="1" ht="19.5" customHeight="1">
      <c r="A3" s="199"/>
      <c r="B3" s="194"/>
      <c r="C3" s="194"/>
      <c r="D3" s="192"/>
      <c r="E3" s="201"/>
      <c r="F3" s="201"/>
      <c r="G3" s="201"/>
      <c r="H3" s="82" t="s">
        <v>67</v>
      </c>
      <c r="I3" s="82" t="s">
        <v>68</v>
      </c>
      <c r="J3" s="118" t="s">
        <v>64</v>
      </c>
      <c r="K3" s="118" t="s">
        <v>65</v>
      </c>
      <c r="L3" s="118" t="s">
        <v>66</v>
      </c>
      <c r="M3" s="188"/>
      <c r="N3" s="188"/>
      <c r="O3" s="188"/>
      <c r="P3" s="188"/>
      <c r="Q3" s="188"/>
      <c r="R3" s="188"/>
    </row>
    <row r="4" spans="1:18" s="7" customFormat="1" ht="24">
      <c r="A4" s="84">
        <v>11</v>
      </c>
      <c r="B4" s="119" t="s">
        <v>77</v>
      </c>
      <c r="C4" s="119" t="s">
        <v>39</v>
      </c>
      <c r="D4" s="138"/>
      <c r="E4" s="139">
        <v>591200</v>
      </c>
      <c r="F4" s="139"/>
      <c r="G4" s="139"/>
      <c r="H4" s="139"/>
      <c r="I4" s="139"/>
      <c r="J4" s="139"/>
      <c r="K4" s="139"/>
      <c r="L4" s="121"/>
      <c r="M4" s="139"/>
      <c r="N4" s="139"/>
      <c r="O4" s="139"/>
      <c r="P4" s="139"/>
      <c r="Q4" s="120"/>
      <c r="R4" s="6"/>
    </row>
    <row r="5" spans="1:18" s="7" customFormat="1">
      <c r="A5" s="84">
        <v>21</v>
      </c>
      <c r="B5" s="119" t="s">
        <v>48</v>
      </c>
      <c r="C5" s="119" t="s">
        <v>42</v>
      </c>
      <c r="D5" s="138"/>
      <c r="E5" s="139"/>
      <c r="F5" s="139">
        <v>60000</v>
      </c>
      <c r="G5" s="139"/>
      <c r="H5" s="139"/>
      <c r="I5" s="139"/>
      <c r="J5" s="139"/>
      <c r="K5" s="139"/>
      <c r="L5" s="121"/>
      <c r="M5" s="139"/>
      <c r="N5" s="139"/>
      <c r="O5" s="139"/>
      <c r="P5" s="139"/>
      <c r="Q5" s="120"/>
      <c r="R5" s="6"/>
    </row>
    <row r="6" spans="1:18" s="7" customFormat="1">
      <c r="A6" s="84">
        <v>31</v>
      </c>
      <c r="B6" s="119" t="s">
        <v>49</v>
      </c>
      <c r="C6" s="119" t="s">
        <v>45</v>
      </c>
      <c r="D6" s="138"/>
      <c r="E6" s="139"/>
      <c r="F6" s="139"/>
      <c r="G6" s="139">
        <v>8500</v>
      </c>
      <c r="H6" s="139"/>
      <c r="I6" s="139"/>
      <c r="J6" s="139"/>
      <c r="K6" s="139"/>
      <c r="L6" s="121"/>
      <c r="M6" s="139"/>
      <c r="N6" s="139"/>
      <c r="O6" s="139"/>
      <c r="P6" s="139"/>
      <c r="Q6" s="120"/>
      <c r="R6" s="6"/>
    </row>
    <row r="7" spans="1:18" s="7" customFormat="1" ht="21">
      <c r="A7" s="84">
        <v>41</v>
      </c>
      <c r="B7" s="158" t="s">
        <v>50</v>
      </c>
      <c r="C7" s="119" t="s">
        <v>47</v>
      </c>
      <c r="D7" s="138"/>
      <c r="E7" s="139"/>
      <c r="F7" s="139"/>
      <c r="G7" s="139"/>
      <c r="H7" s="139" t="s">
        <v>69</v>
      </c>
      <c r="I7" s="139" t="s">
        <v>69</v>
      </c>
      <c r="J7" s="139"/>
      <c r="K7" s="139"/>
      <c r="L7" s="121"/>
      <c r="M7" s="139"/>
      <c r="N7" s="139"/>
      <c r="O7" s="139"/>
      <c r="P7" s="139"/>
      <c r="Q7" s="120"/>
      <c r="R7" s="75"/>
    </row>
    <row r="8" spans="1:18">
      <c r="A8" s="84">
        <v>42</v>
      </c>
      <c r="B8" s="85" t="s">
        <v>52</v>
      </c>
      <c r="C8" s="122" t="s">
        <v>51</v>
      </c>
      <c r="D8" s="140"/>
      <c r="E8" s="141"/>
      <c r="F8" s="141"/>
      <c r="G8" s="141"/>
      <c r="H8" s="141"/>
      <c r="I8" s="141"/>
      <c r="J8" s="141" t="s">
        <v>41</v>
      </c>
      <c r="K8" s="141" t="s">
        <v>41</v>
      </c>
      <c r="L8" s="141">
        <v>302000</v>
      </c>
      <c r="M8" s="141"/>
      <c r="N8" s="141"/>
      <c r="O8" s="141"/>
      <c r="P8" s="141"/>
      <c r="Q8" s="82"/>
      <c r="R8" s="82"/>
    </row>
    <row r="9" spans="1:18" s="7" customFormat="1">
      <c r="A9" s="84">
        <v>51</v>
      </c>
      <c r="B9" s="85" t="s">
        <v>55</v>
      </c>
      <c r="C9" s="86" t="s">
        <v>56</v>
      </c>
      <c r="D9" s="94"/>
      <c r="E9" s="141"/>
      <c r="F9" s="141"/>
      <c r="G9" s="141"/>
      <c r="H9" s="141"/>
      <c r="I9" s="141"/>
      <c r="J9" s="141"/>
      <c r="K9" s="141"/>
      <c r="L9" s="95"/>
      <c r="M9" s="141" t="s">
        <v>41</v>
      </c>
      <c r="N9" s="141">
        <v>929000</v>
      </c>
      <c r="O9" s="141"/>
      <c r="P9" s="141"/>
      <c r="Q9" s="82"/>
      <c r="R9" s="82"/>
    </row>
    <row r="10" spans="1:18">
      <c r="A10" s="84">
        <v>61</v>
      </c>
      <c r="B10" s="85" t="s">
        <v>57</v>
      </c>
      <c r="C10" s="86" t="s">
        <v>58</v>
      </c>
      <c r="D10" s="94"/>
      <c r="E10" s="95"/>
      <c r="F10" s="95"/>
      <c r="G10" s="95"/>
      <c r="H10" s="95"/>
      <c r="I10" s="95"/>
      <c r="J10" s="95"/>
      <c r="K10" s="95"/>
      <c r="L10" s="95"/>
      <c r="M10" s="95"/>
      <c r="N10" s="141">
        <v>600</v>
      </c>
      <c r="O10" s="95"/>
      <c r="P10" s="95"/>
      <c r="Q10" s="83"/>
      <c r="R10" s="83"/>
    </row>
    <row r="11" spans="1:18" ht="13.5" thickBot="1">
      <c r="A11" s="123"/>
      <c r="B11" s="124"/>
      <c r="C11" s="125" t="s">
        <v>61</v>
      </c>
      <c r="D11" s="126">
        <v>962300</v>
      </c>
      <c r="E11" s="134">
        <v>591200</v>
      </c>
      <c r="F11" s="134">
        <v>60000</v>
      </c>
      <c r="G11" s="134">
        <v>8500</v>
      </c>
      <c r="H11" s="142"/>
      <c r="I11" s="142"/>
      <c r="J11" s="142"/>
      <c r="K11" s="142"/>
      <c r="L11" s="134">
        <v>302000</v>
      </c>
      <c r="M11" s="142"/>
      <c r="N11" s="134">
        <v>600</v>
      </c>
      <c r="O11" s="127"/>
      <c r="P11" s="128"/>
      <c r="Q11" s="133">
        <v>929000</v>
      </c>
      <c r="R11" s="143">
        <v>946900</v>
      </c>
    </row>
    <row r="12" spans="1:18">
      <c r="A12" s="84"/>
      <c r="B12" s="85"/>
      <c r="C12" s="86"/>
      <c r="D12" s="94"/>
      <c r="E12" s="95"/>
      <c r="F12" s="95"/>
      <c r="G12" s="95"/>
      <c r="H12" s="83"/>
      <c r="I12" s="83"/>
      <c r="J12" s="83"/>
      <c r="K12" s="83"/>
      <c r="L12" s="95"/>
      <c r="M12" s="83"/>
      <c r="N12" s="83"/>
      <c r="O12" s="83"/>
      <c r="P12" s="82"/>
      <c r="Q12" s="134"/>
      <c r="R12" s="95"/>
    </row>
    <row r="13" spans="1:18" s="7" customFormat="1" ht="25.5">
      <c r="A13" s="87"/>
      <c r="B13" s="88"/>
      <c r="C13" s="89" t="s">
        <v>71</v>
      </c>
      <c r="D13" s="96"/>
      <c r="E13" s="99"/>
      <c r="F13" s="99"/>
      <c r="G13" s="99"/>
      <c r="H13" s="87"/>
      <c r="I13" s="87"/>
      <c r="J13" s="87"/>
      <c r="K13" s="87"/>
      <c r="L13" s="98"/>
      <c r="M13" s="87"/>
      <c r="N13" s="87"/>
      <c r="O13" s="87"/>
      <c r="P13" s="87"/>
      <c r="Q13" s="154"/>
      <c r="R13" s="154"/>
    </row>
    <row r="14" spans="1:18" s="7" customFormat="1" ht="12.75" customHeight="1">
      <c r="A14" s="87"/>
      <c r="B14" s="129" t="s">
        <v>37</v>
      </c>
      <c r="C14" s="130" t="s">
        <v>70</v>
      </c>
      <c r="D14" s="131">
        <f>SUM(D15)</f>
        <v>583300</v>
      </c>
      <c r="E14" s="131">
        <f>SUM(E15)</f>
        <v>491200</v>
      </c>
      <c r="F14" s="131">
        <f>SUM(F15)</f>
        <v>59000</v>
      </c>
      <c r="G14" s="131">
        <f>SUM(G15)</f>
        <v>8500</v>
      </c>
      <c r="H14" s="87"/>
      <c r="I14" s="87"/>
      <c r="J14" s="87"/>
      <c r="K14" s="87"/>
      <c r="L14" s="131">
        <f>SUM(L15)</f>
        <v>24000</v>
      </c>
      <c r="M14" s="87"/>
      <c r="N14" s="131">
        <f>SUM(N15)</f>
        <v>600</v>
      </c>
      <c r="O14" s="87"/>
      <c r="P14" s="87"/>
      <c r="Q14" s="135"/>
      <c r="R14" s="154"/>
    </row>
    <row r="15" spans="1:18" s="7" customFormat="1">
      <c r="A15" s="87"/>
      <c r="B15" s="88">
        <v>3</v>
      </c>
      <c r="C15" s="89" t="s">
        <v>22</v>
      </c>
      <c r="D15" s="96">
        <f>SUM(E15:N15)</f>
        <v>583300</v>
      </c>
      <c r="E15" s="99">
        <f>SUM(E16,E20,E26)</f>
        <v>491200</v>
      </c>
      <c r="F15" s="99">
        <f>SUM(F16,F20,F26)</f>
        <v>59000</v>
      </c>
      <c r="G15" s="99">
        <f>SUM(G16,G20,G26)</f>
        <v>8500</v>
      </c>
      <c r="H15" s="87"/>
      <c r="I15" s="87"/>
      <c r="J15" s="87"/>
      <c r="K15" s="87"/>
      <c r="L15" s="99">
        <f>SUM(L16,L20,L26)</f>
        <v>24000</v>
      </c>
      <c r="M15" s="87"/>
      <c r="N15" s="99">
        <f>SUM(N16,N20,N26)</f>
        <v>600</v>
      </c>
      <c r="O15" s="87"/>
      <c r="P15" s="87"/>
      <c r="Q15" s="135"/>
      <c r="R15" s="154"/>
    </row>
    <row r="16" spans="1:18" s="7" customFormat="1">
      <c r="A16" s="87"/>
      <c r="B16" s="88">
        <v>31</v>
      </c>
      <c r="C16" s="89" t="s">
        <v>23</v>
      </c>
      <c r="D16" s="99">
        <f t="shared" ref="D16:D19" si="0">SUM(E16:G16)</f>
        <v>360000</v>
      </c>
      <c r="E16" s="99">
        <f>SUM(E17+E18+E19)</f>
        <v>360000</v>
      </c>
      <c r="F16" s="99">
        <f>SUM(F17+F18+F19)</f>
        <v>0</v>
      </c>
      <c r="G16" s="99">
        <f>SUM(G17+G18+G19)</f>
        <v>0</v>
      </c>
      <c r="H16" s="87"/>
      <c r="I16" s="87"/>
      <c r="J16" s="87"/>
      <c r="K16" s="87"/>
      <c r="L16" s="98"/>
      <c r="M16" s="87"/>
      <c r="N16" s="87"/>
      <c r="O16" s="87"/>
      <c r="P16" s="87"/>
      <c r="Q16" s="135">
        <v>368280</v>
      </c>
      <c r="R16" s="154">
        <v>376900</v>
      </c>
    </row>
    <row r="17" spans="1:18">
      <c r="A17" s="90"/>
      <c r="B17" s="91">
        <v>311</v>
      </c>
      <c r="C17" s="92" t="s">
        <v>24</v>
      </c>
      <c r="D17" s="97">
        <f t="shared" si="0"/>
        <v>295000</v>
      </c>
      <c r="E17" s="98">
        <v>295000</v>
      </c>
      <c r="F17" s="98"/>
      <c r="G17" s="98"/>
      <c r="H17" s="90"/>
      <c r="I17" s="90"/>
      <c r="J17" s="90"/>
      <c r="K17" s="90"/>
      <c r="L17" s="98"/>
      <c r="M17" s="90"/>
      <c r="N17" s="90"/>
      <c r="O17" s="90"/>
      <c r="P17" s="90"/>
      <c r="Q17" s="136"/>
      <c r="R17" s="155"/>
    </row>
    <row r="18" spans="1:18">
      <c r="A18" s="90"/>
      <c r="B18" s="91">
        <v>312</v>
      </c>
      <c r="C18" s="92" t="s">
        <v>25</v>
      </c>
      <c r="D18" s="97">
        <f t="shared" si="0"/>
        <v>16000</v>
      </c>
      <c r="E18" s="98">
        <v>16000</v>
      </c>
      <c r="F18" s="98"/>
      <c r="G18" s="98"/>
      <c r="H18" s="90"/>
      <c r="I18" s="90"/>
      <c r="J18" s="90"/>
      <c r="K18" s="90"/>
      <c r="L18" s="98"/>
      <c r="M18" s="90"/>
      <c r="N18" s="90"/>
      <c r="O18" s="90"/>
      <c r="P18" s="90"/>
      <c r="Q18" s="136"/>
      <c r="R18" s="155"/>
    </row>
    <row r="19" spans="1:18">
      <c r="A19" s="90"/>
      <c r="B19" s="91">
        <v>313</v>
      </c>
      <c r="C19" s="92" t="s">
        <v>26</v>
      </c>
      <c r="D19" s="97">
        <f t="shared" si="0"/>
        <v>49000</v>
      </c>
      <c r="E19" s="98">
        <v>49000</v>
      </c>
      <c r="F19" s="98"/>
      <c r="G19" s="98"/>
      <c r="H19" s="90"/>
      <c r="I19" s="90"/>
      <c r="J19" s="90"/>
      <c r="K19" s="90"/>
      <c r="L19" s="98"/>
      <c r="M19" s="90"/>
      <c r="N19" s="90"/>
      <c r="O19" s="90"/>
      <c r="P19" s="90"/>
      <c r="Q19" s="136"/>
      <c r="R19" s="155"/>
    </row>
    <row r="20" spans="1:18" s="7" customFormat="1">
      <c r="A20" s="87"/>
      <c r="B20" s="88">
        <v>32</v>
      </c>
      <c r="C20" s="89" t="s">
        <v>27</v>
      </c>
      <c r="D20" s="96">
        <f>SUM(E20:N20)</f>
        <v>222400</v>
      </c>
      <c r="E20" s="99">
        <f>SUM(E21,E22,E24,E23,E25)</f>
        <v>130700</v>
      </c>
      <c r="F20" s="99">
        <f>SUM(F21,F22,F23,F25)</f>
        <v>58600</v>
      </c>
      <c r="G20" s="99">
        <f>SUM(G21,G22,G23,G25)</f>
        <v>8500</v>
      </c>
      <c r="H20" s="87"/>
      <c r="I20" s="87"/>
      <c r="J20" s="87"/>
      <c r="K20" s="87"/>
      <c r="L20" s="99">
        <f>SUM(L21,L22,L23,L25)</f>
        <v>24000</v>
      </c>
      <c r="M20" s="87"/>
      <c r="N20" s="99">
        <f>SUM(N21,N22,N23,N25)</f>
        <v>600</v>
      </c>
      <c r="O20" s="87"/>
      <c r="P20" s="87"/>
      <c r="Q20" s="135">
        <v>252330</v>
      </c>
      <c r="R20" s="154">
        <v>259190</v>
      </c>
    </row>
    <row r="21" spans="1:18">
      <c r="A21" s="90"/>
      <c r="B21" s="91">
        <v>321</v>
      </c>
      <c r="C21" s="92" t="s">
        <v>28</v>
      </c>
      <c r="D21" s="97">
        <f>SUM(E21:N21)</f>
        <v>11200</v>
      </c>
      <c r="E21" s="98">
        <v>9000</v>
      </c>
      <c r="F21" s="97">
        <v>2200</v>
      </c>
      <c r="G21" s="98"/>
      <c r="H21" s="90"/>
      <c r="I21" s="90"/>
      <c r="J21" s="90"/>
      <c r="K21" s="90"/>
      <c r="L21" s="98"/>
      <c r="M21" s="90"/>
      <c r="N21" s="90"/>
      <c r="O21" s="90"/>
      <c r="P21" s="90"/>
      <c r="Q21" s="136"/>
      <c r="R21" s="155"/>
    </row>
    <row r="22" spans="1:18">
      <c r="A22" s="90"/>
      <c r="B22" s="91">
        <v>322</v>
      </c>
      <c r="C22" s="92" t="s">
        <v>29</v>
      </c>
      <c r="D22" s="97">
        <f t="shared" ref="D22" si="1">SUM(E22:G22)</f>
        <v>50500</v>
      </c>
      <c r="E22" s="98">
        <v>37500</v>
      </c>
      <c r="F22" s="98">
        <v>12500</v>
      </c>
      <c r="G22" s="98">
        <v>500</v>
      </c>
      <c r="H22" s="90"/>
      <c r="I22" s="90"/>
      <c r="J22" s="90"/>
      <c r="K22" s="90"/>
      <c r="L22" s="98"/>
      <c r="M22" s="90"/>
      <c r="N22" s="90"/>
      <c r="O22" s="90"/>
      <c r="P22" s="90"/>
      <c r="Q22" s="136"/>
      <c r="R22" s="155"/>
    </row>
    <row r="23" spans="1:18" s="160" customFormat="1">
      <c r="A23" s="90"/>
      <c r="B23" s="91">
        <v>323</v>
      </c>
      <c r="C23" s="92" t="s">
        <v>30</v>
      </c>
      <c r="D23" s="98">
        <f>SUM(E23:N23)</f>
        <v>153200</v>
      </c>
      <c r="E23" s="98">
        <v>77700</v>
      </c>
      <c r="F23" s="98">
        <v>42900</v>
      </c>
      <c r="G23" s="98">
        <v>8000</v>
      </c>
      <c r="H23" s="90"/>
      <c r="I23" s="90"/>
      <c r="J23" s="90"/>
      <c r="K23" s="90"/>
      <c r="L23" s="98">
        <v>24000</v>
      </c>
      <c r="M23" s="90"/>
      <c r="N23" s="98">
        <v>600</v>
      </c>
      <c r="O23" s="90"/>
      <c r="P23" s="90"/>
      <c r="Q23" s="136"/>
      <c r="R23" s="155"/>
    </row>
    <row r="24" spans="1:18">
      <c r="A24" s="90"/>
      <c r="B24" s="91">
        <v>324</v>
      </c>
      <c r="C24" s="92" t="s">
        <v>90</v>
      </c>
      <c r="D24" s="97">
        <f>SUM(E24:G24)</f>
        <v>1000</v>
      </c>
      <c r="E24" s="98">
        <v>1000</v>
      </c>
      <c r="F24" s="98"/>
      <c r="G24" s="98"/>
      <c r="H24" s="90"/>
      <c r="I24" s="90"/>
      <c r="J24" s="90"/>
      <c r="K24" s="90"/>
      <c r="L24" s="98"/>
      <c r="M24" s="90"/>
      <c r="N24" s="90"/>
      <c r="O24" s="90"/>
      <c r="P24" s="90"/>
      <c r="Q24" s="136"/>
      <c r="R24" s="155"/>
    </row>
    <row r="25" spans="1:18" ht="24">
      <c r="A25" s="90"/>
      <c r="B25" s="91">
        <v>329</v>
      </c>
      <c r="C25" s="152" t="s">
        <v>31</v>
      </c>
      <c r="D25" s="97">
        <f t="shared" ref="D25" si="2">SUM(E25:N25)</f>
        <v>6500</v>
      </c>
      <c r="E25" s="98">
        <v>5500</v>
      </c>
      <c r="F25" s="98">
        <v>1000</v>
      </c>
      <c r="G25" s="98"/>
      <c r="H25" s="90"/>
      <c r="I25" s="90"/>
      <c r="J25" s="90"/>
      <c r="K25" s="90"/>
      <c r="L25" s="98"/>
      <c r="M25" s="90"/>
      <c r="N25" s="98"/>
      <c r="O25" s="90"/>
      <c r="P25" s="90"/>
      <c r="Q25" s="136"/>
      <c r="R25" s="155"/>
    </row>
    <row r="26" spans="1:18" s="7" customFormat="1">
      <c r="A26" s="87"/>
      <c r="B26" s="88">
        <v>34</v>
      </c>
      <c r="C26" s="89" t="s">
        <v>32</v>
      </c>
      <c r="D26" s="96">
        <f>SUM(E26:F26)</f>
        <v>900</v>
      </c>
      <c r="E26" s="99">
        <f>SUM(E27)</f>
        <v>500</v>
      </c>
      <c r="F26" s="99">
        <f>SUM(F27)</f>
        <v>400</v>
      </c>
      <c r="G26" s="99"/>
      <c r="H26" s="87"/>
      <c r="I26" s="87"/>
      <c r="J26" s="87"/>
      <c r="K26" s="87"/>
      <c r="L26" s="98"/>
      <c r="M26" s="87"/>
      <c r="N26" s="87"/>
      <c r="O26" s="87"/>
      <c r="P26" s="87"/>
      <c r="Q26" s="135">
        <v>990</v>
      </c>
      <c r="R26" s="154">
        <v>1010</v>
      </c>
    </row>
    <row r="27" spans="1:18">
      <c r="A27" s="90"/>
      <c r="B27" s="91">
        <v>343</v>
      </c>
      <c r="C27" s="92" t="s">
        <v>33</v>
      </c>
      <c r="D27" s="97">
        <f>SUM(E27:G27)</f>
        <v>900</v>
      </c>
      <c r="E27" s="98">
        <v>500</v>
      </c>
      <c r="F27" s="98">
        <v>400</v>
      </c>
      <c r="G27" s="98"/>
      <c r="H27" s="90"/>
      <c r="I27" s="90"/>
      <c r="J27" s="90"/>
      <c r="K27" s="90"/>
      <c r="L27" s="98"/>
      <c r="M27" s="90"/>
      <c r="N27" s="90"/>
      <c r="O27" s="90"/>
      <c r="P27" s="90"/>
      <c r="Q27" s="136"/>
      <c r="R27" s="155"/>
    </row>
    <row r="28" spans="1:18">
      <c r="A28" s="90"/>
      <c r="B28" s="129" t="s">
        <v>37</v>
      </c>
      <c r="C28" s="132" t="s">
        <v>74</v>
      </c>
      <c r="D28" s="131">
        <f>SUM(D29,D32)</f>
        <v>379000</v>
      </c>
      <c r="E28" s="131">
        <f>SUM(E29,E32)</f>
        <v>100000</v>
      </c>
      <c r="F28" s="131">
        <f>SUM(F29,F32)</f>
        <v>1000</v>
      </c>
      <c r="G28" s="99"/>
      <c r="H28" s="87"/>
      <c r="I28" s="87"/>
      <c r="J28" s="87"/>
      <c r="K28" s="87"/>
      <c r="L28" s="131">
        <f>SUM(L29,L32)</f>
        <v>278000</v>
      </c>
      <c r="M28" s="87"/>
      <c r="N28" s="87"/>
      <c r="O28" s="87"/>
      <c r="P28" s="87"/>
      <c r="Q28" s="135"/>
      <c r="R28" s="154"/>
    </row>
    <row r="29" spans="1:18">
      <c r="A29" s="90"/>
      <c r="B29" s="88">
        <v>3</v>
      </c>
      <c r="C29" s="89" t="s">
        <v>22</v>
      </c>
      <c r="D29" s="99">
        <f t="shared" ref="D29:E30" si="3">SUM(D30)</f>
        <v>350000</v>
      </c>
      <c r="E29" s="99">
        <f t="shared" si="3"/>
        <v>100000</v>
      </c>
      <c r="F29" s="99"/>
      <c r="G29" s="99"/>
      <c r="H29" s="87"/>
      <c r="I29" s="87"/>
      <c r="J29" s="87"/>
      <c r="K29" s="87"/>
      <c r="L29" s="99">
        <f>SUM(L30)</f>
        <v>250000</v>
      </c>
      <c r="M29" s="87"/>
      <c r="N29" s="87"/>
      <c r="O29" s="87"/>
      <c r="P29" s="87"/>
      <c r="Q29" s="135"/>
      <c r="R29" s="154"/>
    </row>
    <row r="30" spans="1:18">
      <c r="A30" s="90"/>
      <c r="B30" s="88">
        <v>32</v>
      </c>
      <c r="C30" s="89" t="s">
        <v>27</v>
      </c>
      <c r="D30" s="99">
        <f t="shared" si="3"/>
        <v>350000</v>
      </c>
      <c r="E30" s="99">
        <f t="shared" si="3"/>
        <v>100000</v>
      </c>
      <c r="F30" s="98"/>
      <c r="G30" s="98"/>
      <c r="H30" s="90"/>
      <c r="I30" s="90"/>
      <c r="J30" s="90"/>
      <c r="K30" s="90"/>
      <c r="L30" s="99">
        <f>SUM(L31)</f>
        <v>250000</v>
      </c>
      <c r="M30" s="90"/>
      <c r="N30" s="90"/>
      <c r="O30" s="90"/>
      <c r="P30" s="90"/>
      <c r="Q30" s="135">
        <v>40000</v>
      </c>
      <c r="R30" s="154">
        <v>0</v>
      </c>
    </row>
    <row r="31" spans="1:18">
      <c r="A31" s="90"/>
      <c r="B31" s="91">
        <v>323</v>
      </c>
      <c r="C31" s="92" t="s">
        <v>30</v>
      </c>
      <c r="D31" s="98">
        <f>SUM(E31:L31)</f>
        <v>350000</v>
      </c>
      <c r="E31" s="98">
        <v>100000</v>
      </c>
      <c r="F31" s="99"/>
      <c r="G31" s="99"/>
      <c r="H31" s="87"/>
      <c r="I31" s="87"/>
      <c r="J31" s="87"/>
      <c r="K31" s="87"/>
      <c r="L31" s="98">
        <v>250000</v>
      </c>
      <c r="M31" s="87"/>
      <c r="N31" s="87"/>
      <c r="O31" s="87"/>
      <c r="P31" s="87"/>
      <c r="Q31" s="154"/>
      <c r="R31" s="154"/>
    </row>
    <row r="32" spans="1:18" ht="22.5">
      <c r="A32" s="90"/>
      <c r="B32" s="88">
        <v>42</v>
      </c>
      <c r="C32" s="157" t="s">
        <v>81</v>
      </c>
      <c r="D32" s="99">
        <f>SUM(E32:L32)</f>
        <v>29000</v>
      </c>
      <c r="E32" s="99">
        <f>SUM(E34)</f>
        <v>0</v>
      </c>
      <c r="F32" s="99">
        <f>SUM(F33:F34)</f>
        <v>1000</v>
      </c>
      <c r="G32" s="99"/>
      <c r="H32" s="87"/>
      <c r="I32" s="87"/>
      <c r="J32" s="87"/>
      <c r="K32" s="87"/>
      <c r="L32" s="99">
        <f>SUM(L33:L34)</f>
        <v>28000</v>
      </c>
      <c r="M32" s="87"/>
      <c r="N32" s="87"/>
      <c r="O32" s="87"/>
      <c r="P32" s="87"/>
      <c r="Q32" s="154">
        <v>267400</v>
      </c>
      <c r="R32" s="154">
        <v>309800</v>
      </c>
    </row>
    <row r="33" spans="1:18" s="160" customFormat="1">
      <c r="A33" s="90"/>
      <c r="B33" s="91">
        <v>422</v>
      </c>
      <c r="C33" s="92" t="s">
        <v>80</v>
      </c>
      <c r="D33" s="97">
        <f>SUM(E33:L33)</f>
        <v>23500</v>
      </c>
      <c r="E33" s="98">
        <v>0</v>
      </c>
      <c r="F33" s="99">
        <v>1000</v>
      </c>
      <c r="G33" s="99"/>
      <c r="H33" s="87"/>
      <c r="I33" s="87"/>
      <c r="J33" s="87"/>
      <c r="K33" s="87"/>
      <c r="L33" s="98">
        <v>22500</v>
      </c>
      <c r="M33" s="87"/>
      <c r="N33" s="87"/>
      <c r="O33" s="87"/>
      <c r="P33" s="87"/>
      <c r="Q33" s="154"/>
      <c r="R33" s="154"/>
    </row>
    <row r="34" spans="1:18">
      <c r="A34" s="90"/>
      <c r="B34" s="91">
        <v>426</v>
      </c>
      <c r="C34" s="92" t="s">
        <v>91</v>
      </c>
      <c r="D34" s="97">
        <f>SUM(E34:L34)</f>
        <v>5500</v>
      </c>
      <c r="E34" s="98">
        <v>0</v>
      </c>
      <c r="F34" s="99"/>
      <c r="G34" s="99"/>
      <c r="H34" s="87"/>
      <c r="I34" s="87"/>
      <c r="J34" s="87"/>
      <c r="K34" s="87"/>
      <c r="L34" s="98">
        <v>5500</v>
      </c>
      <c r="M34" s="87"/>
      <c r="N34" s="87"/>
      <c r="O34" s="87"/>
      <c r="P34" s="87"/>
      <c r="Q34" s="154"/>
      <c r="R34" s="154"/>
    </row>
    <row r="35" spans="1:18">
      <c r="A35" s="90"/>
      <c r="B35" s="88" t="s">
        <v>72</v>
      </c>
      <c r="C35" s="150"/>
      <c r="D35" s="96">
        <f>SUM(D14,D28)</f>
        <v>962300</v>
      </c>
      <c r="E35" s="96">
        <f>SUM(E14,E28)</f>
        <v>591200</v>
      </c>
      <c r="F35" s="96">
        <f>SUM(F14,F28)</f>
        <v>60000</v>
      </c>
      <c r="G35" s="96">
        <f>SUM(G14,G28)</f>
        <v>8500</v>
      </c>
      <c r="H35" s="87"/>
      <c r="I35" s="87"/>
      <c r="J35" s="87"/>
      <c r="K35" s="87"/>
      <c r="L35" s="96">
        <f>SUM(L14,L28)</f>
        <v>302000</v>
      </c>
      <c r="M35" s="87"/>
      <c r="N35" s="96">
        <f>SUM(N14,N28)</f>
        <v>600</v>
      </c>
      <c r="O35" s="87"/>
      <c r="P35" s="87"/>
      <c r="Q35" s="156">
        <f>SUM(Q14:Q34)</f>
        <v>929000</v>
      </c>
      <c r="R35" s="154">
        <f>SUM(R13:R34)</f>
        <v>946900</v>
      </c>
    </row>
    <row r="36" spans="1:18">
      <c r="B36" s="72"/>
      <c r="C36" s="10"/>
      <c r="D36" s="10"/>
      <c r="E36" s="5"/>
      <c r="F36" s="5"/>
      <c r="G36" s="5"/>
      <c r="H36" s="93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>
      <c r="B37" s="72"/>
      <c r="C37" s="10"/>
      <c r="D37" s="10"/>
      <c r="E37" s="5"/>
      <c r="F37" s="5"/>
      <c r="G37" s="5"/>
      <c r="H37" s="93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>
      <c r="B38" s="72"/>
      <c r="C38" s="10"/>
      <c r="D38" s="10"/>
      <c r="E38" s="5"/>
      <c r="F38" s="5"/>
      <c r="G38" s="5"/>
      <c r="H38" s="93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>
      <c r="B39" s="72"/>
      <c r="C39" s="10"/>
      <c r="D39" s="10"/>
      <c r="E39" s="5"/>
      <c r="F39" s="5"/>
      <c r="G39" s="5"/>
      <c r="H39" s="93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>
      <c r="B40" s="72"/>
      <c r="C40" s="10"/>
      <c r="D40" s="10"/>
      <c r="E40" s="5"/>
      <c r="F40" s="5"/>
      <c r="G40" s="5"/>
      <c r="H40" s="93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>
      <c r="B41" s="72"/>
      <c r="C41" s="10"/>
      <c r="D41" s="10"/>
      <c r="E41" s="5"/>
      <c r="F41" s="5"/>
      <c r="G41" s="5"/>
      <c r="H41" s="93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>
      <c r="B42" s="72"/>
      <c r="C42" s="10"/>
      <c r="D42" s="10"/>
      <c r="E42" s="5"/>
      <c r="F42" s="5"/>
      <c r="G42" s="5"/>
      <c r="H42" s="93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>
      <c r="B43" s="72"/>
      <c r="C43" s="10"/>
      <c r="D43" s="10"/>
      <c r="E43" s="5"/>
      <c r="F43" s="5"/>
      <c r="G43" s="5"/>
      <c r="H43" s="93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>
      <c r="B44" s="72"/>
      <c r="C44" s="10"/>
      <c r="D44" s="10"/>
      <c r="E44" s="5"/>
      <c r="F44" s="5"/>
      <c r="G44" s="5"/>
      <c r="H44" s="93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>
      <c r="B45" s="72"/>
      <c r="C45" s="10"/>
      <c r="D45" s="10"/>
      <c r="E45" s="5"/>
      <c r="F45" s="5"/>
      <c r="G45" s="5"/>
      <c r="H45" s="93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>
      <c r="B46" s="72"/>
      <c r="C46" s="10"/>
      <c r="D46" s="10"/>
      <c r="E46" s="5"/>
      <c r="F46" s="5"/>
      <c r="G46" s="5"/>
      <c r="H46" s="93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>
      <c r="B47" s="72"/>
      <c r="C47" s="10"/>
      <c r="D47" s="10"/>
      <c r="E47" s="5"/>
      <c r="F47" s="5"/>
      <c r="G47" s="5"/>
      <c r="H47" s="93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>
      <c r="B48" s="72"/>
      <c r="C48" s="10"/>
      <c r="D48" s="10"/>
      <c r="E48" s="5"/>
      <c r="F48" s="5"/>
      <c r="G48" s="5"/>
      <c r="H48" s="93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2:18">
      <c r="B49" s="72"/>
      <c r="C49" s="10"/>
      <c r="D49" s="10"/>
      <c r="E49" s="5"/>
      <c r="F49" s="5"/>
      <c r="G49" s="5"/>
      <c r="H49" s="93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2:18">
      <c r="B50" s="72"/>
      <c r="C50" s="10"/>
      <c r="D50" s="10"/>
      <c r="E50" s="5"/>
      <c r="F50" s="5"/>
      <c r="G50" s="5"/>
      <c r="H50" s="93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18">
      <c r="B51" s="72"/>
      <c r="C51" s="10"/>
      <c r="D51" s="10"/>
      <c r="E51" s="5"/>
      <c r="F51" s="5"/>
      <c r="G51" s="5"/>
      <c r="H51" s="93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18">
      <c r="B52" s="72"/>
      <c r="C52" s="10"/>
      <c r="D52" s="10"/>
      <c r="E52" s="5"/>
      <c r="F52" s="5"/>
      <c r="G52" s="5"/>
      <c r="H52" s="93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18">
      <c r="B53" s="72"/>
      <c r="C53" s="10"/>
      <c r="D53" s="10"/>
      <c r="E53" s="5"/>
      <c r="F53" s="5"/>
      <c r="G53" s="5"/>
      <c r="H53" s="93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18">
      <c r="B54" s="72"/>
      <c r="C54" s="10"/>
      <c r="D54" s="10"/>
      <c r="E54" s="5"/>
      <c r="F54" s="5"/>
      <c r="G54" s="5"/>
      <c r="H54" s="93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18">
      <c r="B55" s="72"/>
      <c r="C55" s="10"/>
      <c r="D55" s="10"/>
      <c r="E55" s="5"/>
      <c r="F55" s="5"/>
      <c r="G55" s="5"/>
      <c r="H55" s="93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18">
      <c r="B56" s="72"/>
      <c r="C56" s="10"/>
      <c r="D56" s="10"/>
      <c r="E56" s="5"/>
      <c r="F56" s="5"/>
      <c r="G56" s="5"/>
      <c r="H56" s="93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18">
      <c r="B57" s="72"/>
      <c r="C57" s="10"/>
      <c r="D57" s="10"/>
      <c r="E57" s="5"/>
      <c r="F57" s="5"/>
      <c r="G57" s="5"/>
      <c r="H57" s="93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2:18">
      <c r="B58" s="72"/>
      <c r="C58" s="10"/>
      <c r="D58" s="10"/>
      <c r="E58" s="5"/>
      <c r="F58" s="5"/>
      <c r="G58" s="5"/>
      <c r="H58" s="93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2:18">
      <c r="B59" s="72"/>
      <c r="C59" s="10"/>
      <c r="D59" s="10"/>
      <c r="E59" s="5"/>
      <c r="F59" s="5"/>
      <c r="G59" s="5"/>
      <c r="H59" s="93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2:18">
      <c r="B60" s="72"/>
      <c r="C60" s="10"/>
      <c r="D60" s="10"/>
      <c r="E60" s="5"/>
      <c r="F60" s="5"/>
      <c r="G60" s="5"/>
      <c r="H60" s="93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2:18">
      <c r="B61" s="72"/>
      <c r="C61" s="10"/>
      <c r="D61" s="10"/>
      <c r="E61" s="5"/>
      <c r="F61" s="5"/>
      <c r="G61" s="5"/>
      <c r="H61" s="93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2:18">
      <c r="B62" s="72"/>
      <c r="C62" s="10"/>
      <c r="D62" s="10"/>
      <c r="E62" s="5"/>
      <c r="F62" s="5"/>
      <c r="G62" s="5"/>
      <c r="H62" s="93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2:18">
      <c r="B63" s="72"/>
      <c r="C63" s="10"/>
      <c r="D63" s="10"/>
      <c r="E63" s="5"/>
      <c r="F63" s="5"/>
      <c r="G63" s="5"/>
      <c r="H63" s="93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2:18">
      <c r="B64" s="72"/>
      <c r="C64" s="10"/>
      <c r="D64" s="10"/>
      <c r="E64" s="5"/>
      <c r="F64" s="5"/>
      <c r="G64" s="5"/>
      <c r="H64" s="93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2:18">
      <c r="B65" s="72"/>
      <c r="C65" s="10"/>
      <c r="D65" s="10"/>
      <c r="E65" s="5"/>
      <c r="F65" s="5"/>
      <c r="G65" s="5"/>
      <c r="H65" s="93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2:18">
      <c r="B66" s="72"/>
      <c r="C66" s="10"/>
      <c r="D66" s="10"/>
      <c r="E66" s="5"/>
      <c r="F66" s="5"/>
      <c r="G66" s="5"/>
      <c r="H66" s="93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2:18">
      <c r="B67" s="72"/>
      <c r="C67" s="10"/>
      <c r="D67" s="10"/>
      <c r="E67" s="5"/>
      <c r="F67" s="5"/>
      <c r="G67" s="5"/>
      <c r="H67" s="93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2:18">
      <c r="B68" s="72"/>
      <c r="C68" s="10"/>
      <c r="D68" s="10"/>
      <c r="E68" s="5"/>
      <c r="F68" s="5"/>
      <c r="G68" s="5"/>
      <c r="H68" s="93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2:18">
      <c r="B69" s="72"/>
      <c r="C69" s="10"/>
      <c r="D69" s="10"/>
      <c r="E69" s="5"/>
      <c r="F69" s="5"/>
      <c r="G69" s="5"/>
      <c r="H69" s="93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2:18">
      <c r="B70" s="72"/>
      <c r="C70" s="10"/>
      <c r="D70" s="10"/>
      <c r="E70" s="5"/>
      <c r="F70" s="5"/>
      <c r="G70" s="5"/>
      <c r="H70" s="93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2:18">
      <c r="B71" s="72"/>
      <c r="C71" s="10"/>
      <c r="D71" s="10"/>
      <c r="E71" s="5"/>
      <c r="F71" s="5"/>
      <c r="G71" s="5"/>
      <c r="H71" s="93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2:18">
      <c r="B72" s="72"/>
      <c r="C72" s="10"/>
      <c r="D72" s="10"/>
      <c r="E72" s="5"/>
      <c r="F72" s="5"/>
      <c r="G72" s="5"/>
      <c r="H72" s="93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2:18">
      <c r="B73" s="72"/>
      <c r="C73" s="10"/>
      <c r="D73" s="10"/>
      <c r="E73" s="5"/>
      <c r="F73" s="5"/>
      <c r="G73" s="5"/>
      <c r="H73" s="93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2:18">
      <c r="B74" s="72"/>
      <c r="C74" s="10"/>
      <c r="D74" s="10"/>
      <c r="E74" s="5"/>
      <c r="F74" s="5"/>
      <c r="G74" s="5"/>
      <c r="H74" s="93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2:18">
      <c r="B75" s="72"/>
      <c r="C75" s="10"/>
      <c r="D75" s="10"/>
      <c r="E75" s="5"/>
      <c r="F75" s="5"/>
      <c r="G75" s="5"/>
      <c r="H75" s="93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2:18">
      <c r="B76" s="72"/>
      <c r="C76" s="10"/>
      <c r="D76" s="10"/>
      <c r="E76" s="5"/>
      <c r="F76" s="5"/>
      <c r="G76" s="5"/>
      <c r="H76" s="93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2:18">
      <c r="B77" s="72"/>
      <c r="C77" s="10"/>
      <c r="D77" s="10"/>
      <c r="E77" s="5"/>
      <c r="F77" s="5"/>
      <c r="G77" s="5"/>
      <c r="H77" s="93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2:18">
      <c r="B78" s="72"/>
      <c r="C78" s="10"/>
      <c r="D78" s="10"/>
      <c r="E78" s="5"/>
      <c r="F78" s="5"/>
      <c r="G78" s="5"/>
      <c r="H78" s="93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2:18">
      <c r="B79" s="72"/>
      <c r="C79" s="10"/>
      <c r="D79" s="10"/>
      <c r="E79" s="5"/>
      <c r="F79" s="5"/>
      <c r="G79" s="5"/>
      <c r="H79" s="93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2:18">
      <c r="B80" s="72"/>
      <c r="C80" s="10"/>
      <c r="D80" s="10"/>
      <c r="E80" s="5"/>
      <c r="F80" s="5"/>
      <c r="G80" s="5"/>
      <c r="H80" s="93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2:18">
      <c r="B81" s="72"/>
      <c r="C81" s="10"/>
      <c r="D81" s="10"/>
      <c r="E81" s="5"/>
      <c r="F81" s="5"/>
      <c r="G81" s="5"/>
      <c r="H81" s="93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2:18">
      <c r="B82" s="72"/>
      <c r="C82" s="10"/>
      <c r="D82" s="10"/>
      <c r="E82" s="5"/>
      <c r="F82" s="5"/>
      <c r="G82" s="5"/>
      <c r="H82" s="93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2:18">
      <c r="B83" s="72"/>
      <c r="C83" s="10"/>
      <c r="D83" s="10"/>
      <c r="E83" s="5"/>
      <c r="F83" s="5"/>
      <c r="G83" s="5"/>
      <c r="H83" s="93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2:18">
      <c r="B84" s="72"/>
      <c r="C84" s="10"/>
      <c r="D84" s="10"/>
      <c r="E84" s="5"/>
      <c r="F84" s="5"/>
      <c r="G84" s="5"/>
      <c r="H84" s="93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2:18">
      <c r="B85" s="72"/>
      <c r="C85" s="10"/>
      <c r="D85" s="10"/>
      <c r="E85" s="5"/>
      <c r="F85" s="5"/>
      <c r="G85" s="5"/>
      <c r="H85" s="93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2:18">
      <c r="B86" s="72"/>
      <c r="C86" s="10"/>
      <c r="D86" s="10"/>
      <c r="E86" s="5"/>
      <c r="F86" s="5"/>
      <c r="G86" s="5"/>
      <c r="H86" s="93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2:18">
      <c r="B87" s="72"/>
      <c r="C87" s="10"/>
      <c r="D87" s="10"/>
      <c r="E87" s="5"/>
      <c r="F87" s="5"/>
      <c r="G87" s="5"/>
      <c r="H87" s="93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2:18">
      <c r="B88" s="72"/>
      <c r="C88" s="10"/>
      <c r="D88" s="10"/>
      <c r="E88" s="5"/>
      <c r="F88" s="5"/>
      <c r="G88" s="5"/>
      <c r="H88" s="93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2:18">
      <c r="B89" s="72"/>
      <c r="C89" s="10"/>
      <c r="D89" s="10"/>
      <c r="E89" s="5"/>
      <c r="F89" s="5"/>
      <c r="G89" s="5"/>
      <c r="H89" s="93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2:18">
      <c r="B90" s="72"/>
      <c r="C90" s="10"/>
      <c r="D90" s="10"/>
      <c r="E90" s="5"/>
      <c r="F90" s="5"/>
      <c r="G90" s="5"/>
      <c r="H90" s="93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2:18">
      <c r="B91" s="72"/>
      <c r="C91" s="10"/>
      <c r="D91" s="10"/>
      <c r="E91" s="5"/>
      <c r="F91" s="5"/>
      <c r="G91" s="5"/>
      <c r="H91" s="93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2:18">
      <c r="B92" s="72"/>
      <c r="C92" s="10"/>
      <c r="D92" s="10"/>
      <c r="E92" s="5"/>
      <c r="F92" s="5"/>
      <c r="G92" s="5"/>
      <c r="H92" s="93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2:18">
      <c r="B93" s="72"/>
      <c r="C93" s="10"/>
      <c r="D93" s="10"/>
      <c r="E93" s="5"/>
      <c r="F93" s="5"/>
      <c r="G93" s="5"/>
      <c r="H93" s="93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2:18">
      <c r="B94" s="72"/>
      <c r="C94" s="10"/>
      <c r="D94" s="10"/>
      <c r="E94" s="5"/>
      <c r="F94" s="5"/>
      <c r="G94" s="5"/>
      <c r="H94" s="93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2:18">
      <c r="B95" s="72"/>
      <c r="C95" s="10"/>
      <c r="D95" s="10"/>
      <c r="E95" s="5"/>
      <c r="F95" s="5"/>
      <c r="G95" s="5"/>
      <c r="H95" s="93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2:18">
      <c r="B96" s="72"/>
      <c r="C96" s="10"/>
      <c r="D96" s="10"/>
      <c r="E96" s="5"/>
      <c r="F96" s="5"/>
      <c r="G96" s="5"/>
      <c r="H96" s="93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2:18">
      <c r="B97" s="72"/>
      <c r="C97" s="10"/>
      <c r="D97" s="10"/>
      <c r="E97" s="5"/>
      <c r="F97" s="5"/>
      <c r="G97" s="5"/>
      <c r="H97" s="93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2:18">
      <c r="B98" s="72"/>
      <c r="C98" s="10"/>
      <c r="D98" s="10"/>
      <c r="E98" s="5"/>
      <c r="F98" s="5"/>
      <c r="G98" s="5"/>
      <c r="H98" s="93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2:18">
      <c r="B99" s="72"/>
      <c r="C99" s="10"/>
      <c r="D99" s="10"/>
      <c r="E99" s="5"/>
      <c r="F99" s="5"/>
      <c r="G99" s="5"/>
      <c r="H99" s="93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2:18">
      <c r="B100" s="72"/>
      <c r="C100" s="10"/>
      <c r="D100" s="10"/>
      <c r="E100" s="5"/>
      <c r="F100" s="5"/>
      <c r="G100" s="5"/>
      <c r="H100" s="93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2:18">
      <c r="B101" s="72"/>
      <c r="C101" s="10"/>
      <c r="D101" s="10"/>
      <c r="E101" s="5"/>
      <c r="F101" s="5"/>
      <c r="G101" s="5"/>
      <c r="H101" s="93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2:18">
      <c r="B102" s="72"/>
      <c r="C102" s="10"/>
      <c r="D102" s="10"/>
      <c r="E102" s="5"/>
      <c r="F102" s="5"/>
      <c r="G102" s="5"/>
      <c r="H102" s="93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2:18">
      <c r="B103" s="72"/>
      <c r="C103" s="10"/>
      <c r="D103" s="10"/>
      <c r="E103" s="5"/>
      <c r="F103" s="5"/>
      <c r="G103" s="5"/>
      <c r="H103" s="93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2:18">
      <c r="B104" s="72"/>
      <c r="C104" s="10"/>
      <c r="D104" s="10"/>
      <c r="E104" s="5"/>
      <c r="F104" s="5"/>
      <c r="G104" s="5"/>
      <c r="H104" s="93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2:18">
      <c r="B105" s="72"/>
      <c r="C105" s="10"/>
      <c r="D105" s="10"/>
      <c r="E105" s="5"/>
      <c r="F105" s="5"/>
      <c r="G105" s="5"/>
      <c r="H105" s="93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2:18">
      <c r="B106" s="72"/>
      <c r="C106" s="10"/>
      <c r="D106" s="10"/>
      <c r="E106" s="5"/>
      <c r="F106" s="5"/>
      <c r="G106" s="5"/>
      <c r="H106" s="93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2:18">
      <c r="B107" s="72"/>
      <c r="C107" s="10"/>
      <c r="D107" s="10"/>
      <c r="E107" s="5"/>
      <c r="F107" s="5"/>
      <c r="G107" s="5"/>
      <c r="H107" s="93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2:18">
      <c r="B108" s="72"/>
      <c r="C108" s="10"/>
      <c r="D108" s="10"/>
      <c r="E108" s="5"/>
      <c r="F108" s="5"/>
      <c r="G108" s="5"/>
      <c r="H108" s="93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2:18">
      <c r="B109" s="72"/>
      <c r="C109" s="10"/>
      <c r="D109" s="10"/>
      <c r="E109" s="5"/>
      <c r="F109" s="5"/>
      <c r="G109" s="5"/>
      <c r="H109" s="93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2:18">
      <c r="B110" s="72"/>
      <c r="C110" s="10"/>
      <c r="D110" s="10"/>
      <c r="E110" s="5"/>
      <c r="F110" s="5"/>
      <c r="G110" s="5"/>
      <c r="H110" s="93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2:18">
      <c r="B111" s="72"/>
      <c r="C111" s="10"/>
      <c r="D111" s="10"/>
      <c r="E111" s="5"/>
      <c r="F111" s="5"/>
      <c r="G111" s="5"/>
      <c r="H111" s="93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2:18">
      <c r="B112" s="72"/>
      <c r="C112" s="10"/>
      <c r="D112" s="10"/>
      <c r="E112" s="5"/>
      <c r="F112" s="5"/>
      <c r="G112" s="5"/>
      <c r="H112" s="93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2:18">
      <c r="B113" s="72"/>
      <c r="C113" s="10"/>
      <c r="D113" s="10"/>
      <c r="E113" s="5"/>
      <c r="F113" s="5"/>
      <c r="G113" s="5"/>
      <c r="H113" s="93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2:18">
      <c r="B114" s="72"/>
      <c r="C114" s="10"/>
      <c r="D114" s="10"/>
      <c r="E114" s="5"/>
      <c r="F114" s="5"/>
      <c r="G114" s="5"/>
      <c r="H114" s="93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2:18">
      <c r="B115" s="72"/>
      <c r="C115" s="10"/>
      <c r="D115" s="10"/>
      <c r="E115" s="5"/>
      <c r="F115" s="5"/>
      <c r="G115" s="5"/>
      <c r="H115" s="93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2:18">
      <c r="B116" s="72"/>
      <c r="C116" s="10"/>
      <c r="D116" s="10"/>
      <c r="E116" s="5"/>
      <c r="F116" s="5"/>
      <c r="G116" s="5"/>
      <c r="H116" s="93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2:18">
      <c r="B117" s="72"/>
      <c r="C117" s="10"/>
      <c r="D117" s="10"/>
      <c r="E117" s="5"/>
      <c r="F117" s="5"/>
      <c r="G117" s="5"/>
      <c r="H117" s="93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2:18">
      <c r="B118" s="72"/>
      <c r="C118" s="10"/>
      <c r="D118" s="10"/>
      <c r="E118" s="5"/>
      <c r="F118" s="5"/>
      <c r="G118" s="5"/>
      <c r="H118" s="93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2:18">
      <c r="B119" s="72"/>
      <c r="C119" s="10"/>
      <c r="D119" s="10"/>
      <c r="E119" s="5"/>
      <c r="F119" s="5"/>
      <c r="G119" s="5"/>
      <c r="H119" s="93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2:18">
      <c r="B120" s="72"/>
      <c r="C120" s="10"/>
      <c r="D120" s="10"/>
      <c r="E120" s="5"/>
      <c r="F120" s="5"/>
      <c r="G120" s="5"/>
      <c r="H120" s="93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2:18">
      <c r="B121" s="72"/>
      <c r="C121" s="10"/>
      <c r="D121" s="10"/>
      <c r="E121" s="5"/>
      <c r="F121" s="5"/>
      <c r="G121" s="5"/>
      <c r="H121" s="93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2:18">
      <c r="B122" s="72"/>
      <c r="C122" s="10"/>
      <c r="D122" s="10"/>
      <c r="E122" s="5"/>
      <c r="F122" s="5"/>
      <c r="G122" s="5"/>
      <c r="H122" s="93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2:18">
      <c r="B123" s="72"/>
      <c r="C123" s="10"/>
      <c r="D123" s="10"/>
      <c r="E123" s="5"/>
      <c r="F123" s="5"/>
      <c r="G123" s="5"/>
      <c r="H123" s="93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2:18">
      <c r="B124" s="72"/>
      <c r="C124" s="10"/>
      <c r="D124" s="10"/>
      <c r="E124" s="5"/>
      <c r="F124" s="5"/>
      <c r="G124" s="5"/>
      <c r="H124" s="93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2:18">
      <c r="B125" s="72"/>
      <c r="C125" s="10"/>
      <c r="D125" s="10"/>
      <c r="E125" s="5"/>
      <c r="F125" s="5"/>
      <c r="G125" s="5"/>
      <c r="H125" s="93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2:18">
      <c r="B126" s="72"/>
      <c r="C126" s="10"/>
      <c r="D126" s="10"/>
      <c r="E126" s="5"/>
      <c r="F126" s="5"/>
      <c r="G126" s="5"/>
      <c r="H126" s="93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2:18">
      <c r="B127" s="72"/>
      <c r="C127" s="10"/>
      <c r="D127" s="10"/>
      <c r="E127" s="5"/>
      <c r="F127" s="5"/>
      <c r="G127" s="5"/>
      <c r="H127" s="93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spans="2:18">
      <c r="B128" s="72"/>
      <c r="C128" s="10"/>
      <c r="D128" s="10"/>
      <c r="E128" s="5"/>
      <c r="F128" s="5"/>
      <c r="G128" s="5"/>
      <c r="H128" s="93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2:18">
      <c r="B129" s="72"/>
      <c r="C129" s="10"/>
      <c r="D129" s="10"/>
      <c r="E129" s="5"/>
      <c r="F129" s="5"/>
      <c r="G129" s="5"/>
      <c r="H129" s="93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2:18">
      <c r="B130" s="72"/>
      <c r="C130" s="10"/>
      <c r="D130" s="10"/>
      <c r="E130" s="5"/>
      <c r="F130" s="5"/>
      <c r="G130" s="5"/>
      <c r="H130" s="93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2:18">
      <c r="B131" s="72"/>
      <c r="C131" s="10"/>
      <c r="D131" s="10"/>
      <c r="E131" s="5"/>
      <c r="F131" s="5"/>
      <c r="G131" s="5"/>
      <c r="H131" s="93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2:18">
      <c r="B132" s="72"/>
      <c r="C132" s="10"/>
      <c r="D132" s="10"/>
      <c r="E132" s="5"/>
      <c r="F132" s="5"/>
      <c r="G132" s="5"/>
      <c r="H132" s="93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2:18">
      <c r="B133" s="72"/>
      <c r="C133" s="10"/>
      <c r="D133" s="10"/>
      <c r="E133" s="5"/>
      <c r="F133" s="5"/>
      <c r="G133" s="5"/>
      <c r="H133" s="93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2:18">
      <c r="B134" s="72"/>
      <c r="C134" s="10"/>
      <c r="D134" s="10"/>
      <c r="E134" s="5"/>
      <c r="F134" s="5"/>
      <c r="G134" s="5"/>
      <c r="H134" s="93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2:18">
      <c r="B135" s="72"/>
      <c r="C135" s="10"/>
      <c r="D135" s="10"/>
      <c r="E135" s="5"/>
      <c r="F135" s="5"/>
      <c r="G135" s="5"/>
      <c r="H135" s="93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2:18">
      <c r="B136" s="72"/>
      <c r="C136" s="10"/>
      <c r="D136" s="10"/>
      <c r="E136" s="5"/>
      <c r="F136" s="5"/>
      <c r="G136" s="5"/>
      <c r="H136" s="93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2:18">
      <c r="B137" s="72"/>
      <c r="C137" s="10"/>
      <c r="D137" s="10"/>
      <c r="E137" s="5"/>
      <c r="F137" s="5"/>
      <c r="G137" s="5"/>
      <c r="H137" s="93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2:18">
      <c r="B138" s="72"/>
      <c r="C138" s="10"/>
      <c r="D138" s="10"/>
      <c r="E138" s="5"/>
      <c r="F138" s="5"/>
      <c r="G138" s="5"/>
      <c r="H138" s="93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2:18">
      <c r="B139" s="72"/>
      <c r="C139" s="10"/>
      <c r="D139" s="10"/>
      <c r="E139" s="5"/>
      <c r="F139" s="5"/>
      <c r="G139" s="5"/>
      <c r="H139" s="93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2:18">
      <c r="B140" s="72"/>
      <c r="C140" s="10"/>
      <c r="D140" s="10"/>
      <c r="E140" s="5"/>
      <c r="F140" s="5"/>
      <c r="G140" s="5"/>
      <c r="H140" s="93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2:18">
      <c r="B141" s="72"/>
      <c r="C141" s="10"/>
      <c r="D141" s="10"/>
      <c r="E141" s="5"/>
      <c r="F141" s="5"/>
      <c r="G141" s="5"/>
      <c r="H141" s="93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2:18">
      <c r="B142" s="72"/>
      <c r="C142" s="10"/>
      <c r="D142" s="10"/>
      <c r="E142" s="5"/>
      <c r="F142" s="5"/>
      <c r="G142" s="5"/>
      <c r="H142" s="93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2:18">
      <c r="B143" s="72"/>
      <c r="C143" s="10"/>
      <c r="D143" s="10"/>
      <c r="E143" s="5"/>
      <c r="F143" s="5"/>
      <c r="G143" s="5"/>
      <c r="H143" s="93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2:18">
      <c r="B144" s="72"/>
      <c r="C144" s="10"/>
      <c r="D144" s="10"/>
      <c r="E144" s="5"/>
      <c r="F144" s="5"/>
      <c r="G144" s="5"/>
      <c r="H144" s="93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2:18">
      <c r="B145" s="72"/>
      <c r="C145" s="10"/>
      <c r="D145" s="10"/>
      <c r="E145" s="5"/>
      <c r="F145" s="5"/>
      <c r="G145" s="5"/>
      <c r="H145" s="93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2:18">
      <c r="B146" s="72"/>
      <c r="C146" s="10"/>
      <c r="D146" s="10"/>
      <c r="E146" s="5"/>
      <c r="F146" s="5"/>
      <c r="G146" s="5"/>
      <c r="H146" s="93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2:18">
      <c r="B147" s="72"/>
      <c r="C147" s="10"/>
      <c r="D147" s="10"/>
      <c r="E147" s="5"/>
      <c r="F147" s="5"/>
      <c r="G147" s="5"/>
      <c r="H147" s="93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2:18">
      <c r="B148" s="72"/>
      <c r="C148" s="10"/>
      <c r="D148" s="10"/>
      <c r="E148" s="5"/>
      <c r="F148" s="5"/>
      <c r="G148" s="5"/>
      <c r="H148" s="93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2:18">
      <c r="B149" s="72"/>
      <c r="C149" s="10"/>
      <c r="D149" s="10"/>
      <c r="E149" s="5"/>
      <c r="F149" s="5"/>
      <c r="G149" s="5"/>
      <c r="H149" s="93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2:18">
      <c r="B150" s="72"/>
      <c r="C150" s="10"/>
      <c r="D150" s="10"/>
      <c r="E150" s="5"/>
      <c r="F150" s="5"/>
      <c r="G150" s="5"/>
      <c r="H150" s="93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2:18">
      <c r="B151" s="72"/>
      <c r="C151" s="10"/>
      <c r="D151" s="10"/>
      <c r="E151" s="5"/>
      <c r="F151" s="5"/>
      <c r="G151" s="5"/>
      <c r="H151" s="93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2:18">
      <c r="B152" s="72"/>
      <c r="C152" s="10"/>
      <c r="D152" s="10"/>
      <c r="E152" s="5"/>
      <c r="F152" s="5"/>
      <c r="G152" s="5"/>
      <c r="H152" s="93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2:18">
      <c r="B153" s="72"/>
      <c r="C153" s="10"/>
      <c r="D153" s="10"/>
      <c r="E153" s="5"/>
      <c r="F153" s="5"/>
      <c r="G153" s="5"/>
      <c r="H153" s="93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2:18">
      <c r="B154" s="72"/>
      <c r="C154" s="10"/>
      <c r="D154" s="10"/>
      <c r="E154" s="5"/>
      <c r="F154" s="5"/>
      <c r="G154" s="5"/>
      <c r="H154" s="93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2:18">
      <c r="B155" s="72"/>
      <c r="C155" s="10"/>
      <c r="D155" s="10"/>
      <c r="E155" s="5"/>
      <c r="F155" s="5"/>
      <c r="G155" s="5"/>
      <c r="H155" s="93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2:18">
      <c r="B156" s="72"/>
      <c r="C156" s="10"/>
      <c r="D156" s="10"/>
      <c r="E156" s="5"/>
      <c r="F156" s="5"/>
      <c r="G156" s="5"/>
      <c r="H156" s="93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2:18">
      <c r="B157" s="72"/>
      <c r="C157" s="10"/>
      <c r="D157" s="10"/>
      <c r="E157" s="5"/>
      <c r="F157" s="5"/>
      <c r="G157" s="5"/>
      <c r="H157" s="93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2:18">
      <c r="B158" s="72"/>
      <c r="C158" s="10"/>
      <c r="D158" s="10"/>
      <c r="E158" s="5"/>
      <c r="F158" s="5"/>
      <c r="G158" s="5"/>
      <c r="H158" s="93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2:18">
      <c r="B159" s="72"/>
      <c r="C159" s="10"/>
      <c r="D159" s="10"/>
      <c r="E159" s="5"/>
      <c r="F159" s="5"/>
      <c r="G159" s="5"/>
      <c r="H159" s="93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2:18">
      <c r="B160" s="72"/>
      <c r="C160" s="10"/>
      <c r="D160" s="10"/>
      <c r="E160" s="5"/>
      <c r="F160" s="5"/>
      <c r="G160" s="5"/>
      <c r="H160" s="93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2:18">
      <c r="B161" s="72"/>
      <c r="C161" s="10"/>
      <c r="D161" s="10"/>
      <c r="E161" s="5"/>
      <c r="F161" s="5"/>
      <c r="G161" s="5"/>
      <c r="H161" s="93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2:18">
      <c r="B162" s="72"/>
      <c r="C162" s="10"/>
      <c r="D162" s="10"/>
      <c r="E162" s="5"/>
      <c r="F162" s="5"/>
      <c r="G162" s="5"/>
      <c r="H162" s="93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spans="2:18">
      <c r="B163" s="72"/>
      <c r="C163" s="10"/>
      <c r="D163" s="10"/>
      <c r="E163" s="5"/>
      <c r="F163" s="5"/>
      <c r="G163" s="5"/>
      <c r="H163" s="93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2:18">
      <c r="B164" s="72"/>
      <c r="C164" s="10"/>
      <c r="D164" s="10"/>
      <c r="E164" s="5"/>
      <c r="F164" s="5"/>
      <c r="G164" s="5"/>
      <c r="H164" s="93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2:18">
      <c r="B165" s="72"/>
      <c r="C165" s="10"/>
      <c r="D165" s="10"/>
      <c r="E165" s="5"/>
      <c r="F165" s="5"/>
      <c r="G165" s="5"/>
      <c r="H165" s="93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2:18">
      <c r="B166" s="72"/>
      <c r="C166" s="10"/>
      <c r="D166" s="10"/>
      <c r="E166" s="5"/>
      <c r="F166" s="5"/>
      <c r="G166" s="5"/>
      <c r="H166" s="93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2:18">
      <c r="B167" s="72"/>
      <c r="C167" s="10"/>
      <c r="D167" s="10"/>
      <c r="E167" s="5"/>
      <c r="F167" s="5"/>
      <c r="G167" s="5"/>
      <c r="H167" s="93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2:18">
      <c r="B168" s="72"/>
      <c r="C168" s="10"/>
      <c r="D168" s="10"/>
      <c r="E168" s="5"/>
      <c r="F168" s="5"/>
      <c r="G168" s="5"/>
      <c r="H168" s="93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2:18">
      <c r="B169" s="72"/>
      <c r="C169" s="10"/>
      <c r="D169" s="10"/>
      <c r="E169" s="5"/>
      <c r="F169" s="5"/>
      <c r="G169" s="5"/>
      <c r="H169" s="93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2:18">
      <c r="B170" s="72"/>
      <c r="C170" s="10"/>
      <c r="D170" s="10"/>
      <c r="E170" s="5"/>
      <c r="F170" s="5"/>
      <c r="G170" s="5"/>
      <c r="H170" s="93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spans="2:18">
      <c r="B171" s="72"/>
      <c r="C171" s="10"/>
      <c r="D171" s="10"/>
      <c r="E171" s="5"/>
      <c r="F171" s="5"/>
      <c r="G171" s="5"/>
      <c r="H171" s="93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2:18">
      <c r="B172" s="72"/>
      <c r="C172" s="10"/>
      <c r="D172" s="10"/>
      <c r="E172" s="5"/>
      <c r="F172" s="5"/>
      <c r="G172" s="5"/>
      <c r="H172" s="93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2:18">
      <c r="B173" s="72"/>
      <c r="C173" s="10"/>
      <c r="D173" s="10"/>
      <c r="E173" s="5"/>
      <c r="F173" s="5"/>
      <c r="G173" s="5"/>
      <c r="H173" s="93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2:18">
      <c r="B174" s="72"/>
      <c r="C174" s="10"/>
      <c r="D174" s="10"/>
      <c r="E174" s="5"/>
      <c r="F174" s="5"/>
      <c r="G174" s="5"/>
      <c r="H174" s="93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2:18">
      <c r="B175" s="72"/>
      <c r="C175" s="10"/>
      <c r="D175" s="10"/>
      <c r="E175" s="5"/>
      <c r="F175" s="5"/>
      <c r="G175" s="5"/>
      <c r="H175" s="93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2:18">
      <c r="B176" s="72"/>
      <c r="C176" s="10"/>
      <c r="D176" s="10"/>
      <c r="E176" s="5"/>
      <c r="F176" s="5"/>
      <c r="G176" s="5"/>
      <c r="H176" s="93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2:18">
      <c r="B177" s="72"/>
      <c r="C177" s="10"/>
      <c r="D177" s="10"/>
      <c r="E177" s="5"/>
      <c r="F177" s="5"/>
      <c r="G177" s="5"/>
      <c r="H177" s="93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2:18">
      <c r="B178" s="72"/>
      <c r="C178" s="10"/>
      <c r="D178" s="10"/>
      <c r="E178" s="5"/>
      <c r="F178" s="5"/>
      <c r="G178" s="5"/>
      <c r="H178" s="93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2:18">
      <c r="B179" s="72"/>
      <c r="C179" s="10"/>
      <c r="D179" s="10"/>
      <c r="E179" s="5"/>
      <c r="F179" s="5"/>
      <c r="G179" s="5"/>
      <c r="H179" s="93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2:18">
      <c r="B180" s="72"/>
      <c r="C180" s="10"/>
      <c r="D180" s="10"/>
      <c r="E180" s="5"/>
      <c r="F180" s="5"/>
      <c r="G180" s="5"/>
      <c r="H180" s="93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2:18">
      <c r="B181" s="72"/>
      <c r="C181" s="10"/>
      <c r="D181" s="10"/>
      <c r="E181" s="5"/>
      <c r="F181" s="5"/>
      <c r="G181" s="5"/>
      <c r="H181" s="93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2:18">
      <c r="B182" s="72"/>
      <c r="C182" s="10"/>
      <c r="D182" s="10"/>
      <c r="E182" s="5"/>
      <c r="F182" s="5"/>
      <c r="G182" s="5"/>
      <c r="H182" s="93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2:18">
      <c r="B183" s="72"/>
      <c r="C183" s="10"/>
      <c r="D183" s="10"/>
      <c r="E183" s="5"/>
      <c r="F183" s="5"/>
      <c r="G183" s="5"/>
      <c r="H183" s="93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2:18">
      <c r="B184" s="72"/>
      <c r="C184" s="10"/>
      <c r="D184" s="10"/>
      <c r="E184" s="5"/>
      <c r="F184" s="5"/>
      <c r="G184" s="5"/>
      <c r="H184" s="93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2:18">
      <c r="B185" s="72"/>
      <c r="C185" s="10"/>
      <c r="D185" s="10"/>
      <c r="E185" s="5"/>
      <c r="F185" s="5"/>
      <c r="G185" s="5"/>
      <c r="H185" s="93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2:18">
      <c r="B186" s="72"/>
      <c r="C186" s="10"/>
      <c r="D186" s="10"/>
      <c r="E186" s="5"/>
      <c r="F186" s="5"/>
      <c r="G186" s="5"/>
      <c r="H186" s="93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2:18">
      <c r="B187" s="72"/>
      <c r="C187" s="10"/>
      <c r="D187" s="10"/>
      <c r="E187" s="5"/>
      <c r="F187" s="5"/>
      <c r="G187" s="5"/>
      <c r="H187" s="93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2:18">
      <c r="B188" s="72"/>
      <c r="C188" s="10"/>
      <c r="D188" s="10"/>
      <c r="E188" s="5"/>
      <c r="F188" s="5"/>
      <c r="G188" s="5"/>
      <c r="H188" s="93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2:18">
      <c r="B189" s="72"/>
      <c r="C189" s="10"/>
      <c r="D189" s="10"/>
      <c r="E189" s="5"/>
      <c r="F189" s="5"/>
      <c r="G189" s="5"/>
      <c r="H189" s="93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2:18">
      <c r="B190" s="72"/>
      <c r="C190" s="10"/>
      <c r="D190" s="10"/>
      <c r="E190" s="5"/>
      <c r="F190" s="5"/>
      <c r="G190" s="5"/>
      <c r="H190" s="93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2:18">
      <c r="B191" s="72"/>
      <c r="C191" s="10"/>
      <c r="D191" s="10"/>
      <c r="E191" s="5"/>
      <c r="F191" s="5"/>
      <c r="G191" s="5"/>
      <c r="H191" s="93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2:18">
      <c r="B192" s="72"/>
      <c r="C192" s="10"/>
      <c r="D192" s="10"/>
      <c r="E192" s="5"/>
      <c r="F192" s="5"/>
      <c r="G192" s="5"/>
      <c r="H192" s="93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2:18">
      <c r="B193" s="72"/>
      <c r="C193" s="10"/>
      <c r="D193" s="10"/>
      <c r="E193" s="5"/>
      <c r="F193" s="5"/>
      <c r="G193" s="5"/>
      <c r="H193" s="93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2:18">
      <c r="B194" s="72"/>
      <c r="C194" s="10"/>
      <c r="D194" s="10"/>
      <c r="E194" s="5"/>
      <c r="F194" s="5"/>
      <c r="G194" s="5"/>
      <c r="H194" s="93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2:18">
      <c r="B195" s="72"/>
      <c r="C195" s="10"/>
      <c r="D195" s="10"/>
      <c r="E195" s="5"/>
      <c r="F195" s="5"/>
      <c r="G195" s="5"/>
      <c r="H195" s="93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2:18">
      <c r="B196" s="72"/>
      <c r="C196" s="10"/>
      <c r="D196" s="10"/>
      <c r="E196" s="5"/>
      <c r="F196" s="5"/>
      <c r="G196" s="5"/>
      <c r="H196" s="93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2:18">
      <c r="B197" s="72"/>
      <c r="C197" s="10"/>
      <c r="D197" s="10"/>
      <c r="E197" s="5"/>
      <c r="F197" s="5"/>
      <c r="G197" s="5"/>
      <c r="H197" s="93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2:18">
      <c r="B198" s="72"/>
      <c r="C198" s="10"/>
      <c r="D198" s="10"/>
      <c r="E198" s="5"/>
      <c r="F198" s="5"/>
      <c r="G198" s="5"/>
      <c r="H198" s="93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2:18">
      <c r="B199" s="72"/>
      <c r="C199" s="10"/>
      <c r="D199" s="10"/>
      <c r="E199" s="5"/>
      <c r="F199" s="5"/>
      <c r="G199" s="5"/>
      <c r="H199" s="93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2:18">
      <c r="B200" s="72"/>
      <c r="C200" s="10"/>
      <c r="D200" s="10"/>
      <c r="E200" s="5"/>
      <c r="F200" s="5"/>
      <c r="G200" s="5"/>
      <c r="H200" s="93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2:18">
      <c r="B201" s="72"/>
      <c r="C201" s="10"/>
      <c r="D201" s="10"/>
      <c r="E201" s="5"/>
      <c r="F201" s="5"/>
      <c r="G201" s="5"/>
      <c r="H201" s="93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2:18">
      <c r="B202" s="72"/>
      <c r="C202" s="10"/>
      <c r="D202" s="10"/>
      <c r="E202" s="5"/>
      <c r="F202" s="5"/>
      <c r="G202" s="5"/>
      <c r="H202" s="93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2:18">
      <c r="B203" s="72"/>
      <c r="C203" s="10"/>
      <c r="D203" s="10"/>
      <c r="E203" s="5"/>
      <c r="F203" s="5"/>
      <c r="G203" s="5"/>
      <c r="H203" s="93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2:18">
      <c r="B204" s="72"/>
      <c r="C204" s="10"/>
      <c r="D204" s="10"/>
      <c r="E204" s="5"/>
      <c r="F204" s="5"/>
      <c r="G204" s="5"/>
      <c r="H204" s="93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2:18">
      <c r="B205" s="72"/>
      <c r="C205" s="10"/>
      <c r="D205" s="10"/>
      <c r="E205" s="5"/>
      <c r="F205" s="5"/>
      <c r="G205" s="5"/>
      <c r="H205" s="93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2:18">
      <c r="B206" s="72"/>
      <c r="C206" s="10"/>
      <c r="D206" s="10"/>
      <c r="E206" s="5"/>
      <c r="F206" s="5"/>
      <c r="G206" s="5"/>
      <c r="H206" s="93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2:18">
      <c r="B207" s="72"/>
      <c r="C207" s="10"/>
      <c r="D207" s="10"/>
      <c r="E207" s="5"/>
      <c r="F207" s="5"/>
      <c r="G207" s="5"/>
      <c r="H207" s="93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2:18">
      <c r="B208" s="72"/>
      <c r="C208" s="10"/>
      <c r="D208" s="10"/>
      <c r="E208" s="5"/>
      <c r="F208" s="5"/>
      <c r="G208" s="5"/>
      <c r="H208" s="93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2:18">
      <c r="B209" s="72"/>
      <c r="C209" s="10"/>
      <c r="D209" s="10"/>
      <c r="E209" s="5"/>
      <c r="F209" s="5"/>
      <c r="G209" s="5"/>
      <c r="H209" s="93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2:18">
      <c r="B210" s="72"/>
      <c r="C210" s="10"/>
      <c r="D210" s="10"/>
      <c r="E210" s="5"/>
      <c r="F210" s="5"/>
      <c r="G210" s="5"/>
      <c r="H210" s="93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2:18">
      <c r="B211" s="72"/>
      <c r="C211" s="10"/>
      <c r="D211" s="10"/>
      <c r="E211" s="5"/>
      <c r="F211" s="5"/>
      <c r="G211" s="5"/>
      <c r="H211" s="93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2:18">
      <c r="B212" s="72"/>
      <c r="C212" s="10"/>
      <c r="D212" s="10"/>
      <c r="E212" s="5"/>
      <c r="F212" s="5"/>
      <c r="G212" s="5"/>
      <c r="H212" s="93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2:18">
      <c r="B213" s="72"/>
      <c r="C213" s="10"/>
      <c r="D213" s="10"/>
      <c r="E213" s="5"/>
      <c r="F213" s="5"/>
      <c r="G213" s="5"/>
      <c r="H213" s="93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2:18">
      <c r="B214" s="72"/>
      <c r="C214" s="10"/>
      <c r="D214" s="10"/>
      <c r="E214" s="5"/>
      <c r="F214" s="5"/>
      <c r="G214" s="5"/>
      <c r="H214" s="93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2:18">
      <c r="B215" s="72"/>
      <c r="C215" s="10"/>
      <c r="D215" s="10"/>
      <c r="E215" s="5"/>
      <c r="F215" s="5"/>
      <c r="G215" s="5"/>
      <c r="H215" s="93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2:18">
      <c r="B216" s="72"/>
      <c r="C216" s="10"/>
      <c r="D216" s="10"/>
      <c r="E216" s="5"/>
      <c r="F216" s="5"/>
      <c r="G216" s="5"/>
      <c r="H216" s="93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2:18">
      <c r="B217" s="72"/>
      <c r="C217" s="10"/>
      <c r="D217" s="10"/>
      <c r="E217" s="5"/>
      <c r="F217" s="5"/>
      <c r="G217" s="5"/>
      <c r="H217" s="93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2:18">
      <c r="B218" s="72"/>
      <c r="C218" s="10"/>
      <c r="D218" s="10"/>
      <c r="E218" s="5"/>
      <c r="F218" s="5"/>
      <c r="G218" s="5"/>
      <c r="H218" s="93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2:18">
      <c r="B219" s="72"/>
      <c r="C219" s="10"/>
      <c r="D219" s="10"/>
      <c r="E219" s="5"/>
      <c r="F219" s="5"/>
      <c r="G219" s="5"/>
      <c r="H219" s="93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2:18">
      <c r="B220" s="72"/>
      <c r="C220" s="10"/>
      <c r="D220" s="10"/>
      <c r="E220" s="5"/>
      <c r="F220" s="5"/>
      <c r="G220" s="5"/>
      <c r="H220" s="93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2:18">
      <c r="B221" s="72"/>
      <c r="C221" s="10"/>
      <c r="D221" s="10"/>
      <c r="E221" s="5"/>
      <c r="F221" s="5"/>
      <c r="G221" s="5"/>
      <c r="H221" s="93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2:18">
      <c r="B222" s="72"/>
      <c r="C222" s="10"/>
      <c r="D222" s="10"/>
      <c r="E222" s="5"/>
      <c r="F222" s="5"/>
      <c r="G222" s="5"/>
      <c r="H222" s="93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2:18">
      <c r="B223" s="72"/>
      <c r="C223" s="10"/>
      <c r="D223" s="10"/>
      <c r="E223" s="5"/>
      <c r="F223" s="5"/>
      <c r="G223" s="5"/>
      <c r="H223" s="93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2:18">
      <c r="B224" s="72"/>
      <c r="C224" s="10"/>
      <c r="D224" s="10"/>
      <c r="E224" s="5"/>
      <c r="F224" s="5"/>
      <c r="G224" s="5"/>
      <c r="H224" s="93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2:18">
      <c r="B225" s="72"/>
      <c r="C225" s="10"/>
      <c r="D225" s="10"/>
      <c r="E225" s="5"/>
      <c r="F225" s="5"/>
      <c r="G225" s="5"/>
      <c r="H225" s="93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2:18">
      <c r="B226" s="72"/>
      <c r="C226" s="10"/>
      <c r="D226" s="10"/>
      <c r="E226" s="5"/>
      <c r="F226" s="5"/>
      <c r="G226" s="5"/>
      <c r="H226" s="93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2:18">
      <c r="B227" s="72"/>
      <c r="C227" s="10"/>
      <c r="D227" s="10"/>
      <c r="E227" s="5"/>
      <c r="F227" s="5"/>
      <c r="G227" s="5"/>
      <c r="H227" s="93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2:18">
      <c r="B228" s="72"/>
      <c r="C228" s="10"/>
      <c r="D228" s="10"/>
      <c r="E228" s="5"/>
      <c r="F228" s="5"/>
      <c r="G228" s="5"/>
      <c r="H228" s="93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2:18">
      <c r="B229" s="72"/>
      <c r="C229" s="10"/>
      <c r="D229" s="10"/>
      <c r="E229" s="5"/>
      <c r="F229" s="5"/>
      <c r="G229" s="5"/>
      <c r="H229" s="93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2:18">
      <c r="B230" s="72"/>
      <c r="C230" s="10"/>
      <c r="D230" s="10"/>
      <c r="E230" s="5"/>
      <c r="F230" s="5"/>
      <c r="G230" s="5"/>
      <c r="H230" s="93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2:18">
      <c r="B231" s="72"/>
      <c r="C231" s="10"/>
      <c r="D231" s="10"/>
      <c r="E231" s="5"/>
      <c r="F231" s="5"/>
      <c r="G231" s="5"/>
      <c r="H231" s="93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2:18">
      <c r="B232" s="72"/>
      <c r="C232" s="10"/>
      <c r="D232" s="10"/>
      <c r="E232" s="5"/>
      <c r="F232" s="5"/>
      <c r="G232" s="5"/>
      <c r="H232" s="93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2:18">
      <c r="B233" s="72"/>
      <c r="C233" s="10"/>
      <c r="D233" s="10"/>
      <c r="E233" s="5"/>
      <c r="F233" s="5"/>
      <c r="G233" s="5"/>
      <c r="H233" s="93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2:18">
      <c r="B234" s="72"/>
      <c r="C234" s="10"/>
      <c r="D234" s="10"/>
      <c r="E234" s="5"/>
      <c r="F234" s="5"/>
      <c r="G234" s="5"/>
      <c r="H234" s="93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2:18">
      <c r="B235" s="72"/>
      <c r="C235" s="10"/>
      <c r="D235" s="10"/>
      <c r="E235" s="5"/>
      <c r="F235" s="5"/>
      <c r="G235" s="5"/>
      <c r="H235" s="93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2:18">
      <c r="B236" s="72"/>
      <c r="C236" s="10"/>
      <c r="D236" s="10"/>
      <c r="E236" s="5"/>
      <c r="F236" s="5"/>
      <c r="G236" s="5"/>
      <c r="H236" s="93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2:18">
      <c r="B237" s="72"/>
      <c r="C237" s="10"/>
      <c r="D237" s="10"/>
      <c r="E237" s="5"/>
      <c r="F237" s="5"/>
      <c r="G237" s="5"/>
      <c r="H237" s="93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2:18">
      <c r="B238" s="72"/>
      <c r="C238" s="10"/>
      <c r="D238" s="10"/>
      <c r="E238" s="5"/>
      <c r="F238" s="5"/>
      <c r="G238" s="5"/>
      <c r="H238" s="93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2:18">
      <c r="B239" s="72"/>
      <c r="C239" s="10"/>
      <c r="D239" s="10"/>
      <c r="E239" s="5"/>
      <c r="F239" s="5"/>
      <c r="G239" s="5"/>
      <c r="H239" s="93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2:18">
      <c r="B240" s="72"/>
      <c r="C240" s="10"/>
      <c r="D240" s="10"/>
      <c r="E240" s="5"/>
      <c r="F240" s="5"/>
      <c r="G240" s="5"/>
      <c r="H240" s="93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2:18">
      <c r="B241" s="72"/>
      <c r="C241" s="10"/>
      <c r="D241" s="10"/>
      <c r="E241" s="5"/>
      <c r="F241" s="5"/>
      <c r="G241" s="5"/>
      <c r="H241" s="93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2:18">
      <c r="B242" s="72"/>
      <c r="C242" s="10"/>
      <c r="D242" s="10"/>
      <c r="E242" s="5"/>
      <c r="F242" s="5"/>
      <c r="G242" s="5"/>
      <c r="H242" s="93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2:18">
      <c r="B243" s="72"/>
      <c r="C243" s="10"/>
      <c r="D243" s="10"/>
      <c r="E243" s="5"/>
      <c r="F243" s="5"/>
      <c r="G243" s="5"/>
      <c r="H243" s="93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2:18">
      <c r="B244" s="72"/>
      <c r="C244" s="10"/>
      <c r="D244" s="10"/>
      <c r="E244" s="5"/>
      <c r="F244" s="5"/>
      <c r="G244" s="5"/>
      <c r="H244" s="93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2:18">
      <c r="B245" s="72"/>
      <c r="C245" s="10"/>
      <c r="D245" s="10"/>
      <c r="E245" s="5"/>
      <c r="F245" s="5"/>
      <c r="G245" s="5"/>
      <c r="H245" s="93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2:18">
      <c r="B246" s="72"/>
      <c r="C246" s="10"/>
      <c r="D246" s="10"/>
      <c r="E246" s="5"/>
      <c r="F246" s="5"/>
      <c r="G246" s="5"/>
      <c r="H246" s="93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2:18">
      <c r="B247" s="72"/>
      <c r="C247" s="10"/>
      <c r="D247" s="10"/>
      <c r="E247" s="5"/>
      <c r="F247" s="5"/>
      <c r="G247" s="5"/>
      <c r="H247" s="93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2:18">
      <c r="B248" s="72"/>
      <c r="C248" s="10"/>
      <c r="D248" s="10"/>
      <c r="E248" s="5"/>
      <c r="F248" s="5"/>
      <c r="G248" s="5"/>
      <c r="H248" s="93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2:18">
      <c r="B249" s="72"/>
      <c r="C249" s="10"/>
      <c r="D249" s="10"/>
      <c r="E249" s="5"/>
      <c r="F249" s="5"/>
      <c r="G249" s="5"/>
      <c r="H249" s="93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2:18">
      <c r="B250" s="72"/>
      <c r="C250" s="10"/>
      <c r="D250" s="10"/>
      <c r="E250" s="5"/>
      <c r="F250" s="5"/>
      <c r="G250" s="5"/>
      <c r="H250" s="93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2:18">
      <c r="B251" s="72"/>
      <c r="C251" s="10"/>
      <c r="D251" s="10"/>
      <c r="E251" s="5"/>
      <c r="F251" s="5"/>
      <c r="G251" s="5"/>
      <c r="H251" s="93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2:18">
      <c r="B252" s="72"/>
      <c r="C252" s="10"/>
      <c r="D252" s="10"/>
      <c r="E252" s="5"/>
      <c r="F252" s="5"/>
      <c r="G252" s="5"/>
      <c r="H252" s="93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2:18">
      <c r="B253" s="72"/>
      <c r="C253" s="10"/>
      <c r="D253" s="10"/>
      <c r="E253" s="5"/>
      <c r="F253" s="5"/>
      <c r="G253" s="5"/>
      <c r="H253" s="93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2:18">
      <c r="B254" s="72"/>
      <c r="C254" s="10"/>
      <c r="D254" s="10"/>
      <c r="E254" s="5"/>
      <c r="F254" s="5"/>
      <c r="G254" s="5"/>
      <c r="H254" s="93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2:18">
      <c r="B255" s="72"/>
      <c r="C255" s="10"/>
      <c r="D255" s="10"/>
      <c r="E255" s="5"/>
      <c r="F255" s="5"/>
      <c r="G255" s="5"/>
      <c r="H255" s="93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2:18">
      <c r="B256" s="72"/>
      <c r="C256" s="10"/>
      <c r="D256" s="10"/>
      <c r="E256" s="5"/>
      <c r="F256" s="5"/>
      <c r="G256" s="5"/>
      <c r="H256" s="93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2:18">
      <c r="B257" s="72"/>
      <c r="C257" s="10"/>
      <c r="D257" s="10"/>
      <c r="E257" s="5"/>
      <c r="F257" s="5"/>
      <c r="G257" s="5"/>
      <c r="H257" s="93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2:18">
      <c r="B258" s="72"/>
      <c r="C258" s="10"/>
      <c r="D258" s="10"/>
      <c r="E258" s="5"/>
      <c r="F258" s="5"/>
      <c r="G258" s="5"/>
      <c r="H258" s="93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2:18">
      <c r="B259" s="72"/>
      <c r="C259" s="10"/>
      <c r="D259" s="10"/>
      <c r="E259" s="5"/>
      <c r="F259" s="5"/>
      <c r="G259" s="5"/>
      <c r="H259" s="93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2:18">
      <c r="B260" s="72"/>
      <c r="C260" s="10"/>
      <c r="D260" s="10"/>
      <c r="E260" s="5"/>
      <c r="F260" s="5"/>
      <c r="G260" s="5"/>
      <c r="H260" s="93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2:18">
      <c r="B261" s="72"/>
      <c r="C261" s="10"/>
      <c r="D261" s="10"/>
      <c r="E261" s="5"/>
      <c r="F261" s="5"/>
      <c r="G261" s="5"/>
      <c r="H261" s="93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2:18">
      <c r="B262" s="72"/>
      <c r="C262" s="10"/>
      <c r="D262" s="10"/>
      <c r="E262" s="5"/>
      <c r="F262" s="5"/>
      <c r="G262" s="5"/>
      <c r="H262" s="93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2:18">
      <c r="B263" s="72"/>
      <c r="C263" s="10"/>
      <c r="D263" s="10"/>
      <c r="E263" s="5"/>
      <c r="F263" s="5"/>
      <c r="G263" s="5"/>
      <c r="H263" s="93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2:18">
      <c r="B264" s="72"/>
      <c r="C264" s="10"/>
      <c r="D264" s="10"/>
      <c r="E264" s="5"/>
      <c r="F264" s="5"/>
      <c r="G264" s="5"/>
      <c r="H264" s="93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2:18">
      <c r="B265" s="72"/>
      <c r="C265" s="10"/>
      <c r="D265" s="10"/>
      <c r="E265" s="5"/>
      <c r="F265" s="5"/>
      <c r="G265" s="5"/>
      <c r="H265" s="93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2:18">
      <c r="B266" s="72"/>
      <c r="C266" s="10"/>
      <c r="D266" s="10"/>
      <c r="E266" s="5"/>
      <c r="F266" s="5"/>
      <c r="G266" s="5"/>
      <c r="H266" s="93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2:18">
      <c r="B267" s="72"/>
      <c r="C267" s="10"/>
      <c r="D267" s="10"/>
      <c r="E267" s="5"/>
      <c r="F267" s="5"/>
      <c r="G267" s="5"/>
      <c r="H267" s="93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2:18">
      <c r="B268" s="72"/>
      <c r="C268" s="10"/>
      <c r="D268" s="10"/>
      <c r="E268" s="5"/>
      <c r="F268" s="5"/>
      <c r="G268" s="5"/>
      <c r="H268" s="93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2:18">
      <c r="B269" s="72"/>
      <c r="C269" s="10"/>
      <c r="D269" s="10"/>
      <c r="E269" s="5"/>
      <c r="F269" s="5"/>
      <c r="G269" s="5"/>
      <c r="H269" s="93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2:18">
      <c r="B270" s="72"/>
      <c r="C270" s="10"/>
      <c r="D270" s="10"/>
      <c r="E270" s="5"/>
      <c r="F270" s="5"/>
      <c r="G270" s="5"/>
      <c r="H270" s="93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2:18">
      <c r="B271" s="72"/>
      <c r="C271" s="10"/>
      <c r="D271" s="10"/>
      <c r="E271" s="5"/>
      <c r="F271" s="5"/>
      <c r="G271" s="5"/>
      <c r="H271" s="93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2:18">
      <c r="B272" s="72"/>
      <c r="C272" s="10"/>
      <c r="D272" s="10"/>
      <c r="E272" s="5"/>
      <c r="F272" s="5"/>
      <c r="G272" s="5"/>
      <c r="H272" s="93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2:18">
      <c r="B273" s="72"/>
      <c r="C273" s="10"/>
      <c r="D273" s="10"/>
      <c r="E273" s="5"/>
      <c r="F273" s="5"/>
      <c r="G273" s="5"/>
      <c r="H273" s="93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2:18">
      <c r="B274" s="72"/>
      <c r="C274" s="10"/>
      <c r="D274" s="10"/>
      <c r="E274" s="5"/>
      <c r="F274" s="5"/>
      <c r="G274" s="5"/>
      <c r="H274" s="93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2:18">
      <c r="B275" s="72"/>
      <c r="C275" s="10"/>
      <c r="D275" s="10"/>
      <c r="E275" s="5"/>
      <c r="F275" s="5"/>
      <c r="G275" s="5"/>
      <c r="H275" s="93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2:18">
      <c r="B276" s="72"/>
      <c r="C276" s="10"/>
      <c r="D276" s="10"/>
      <c r="E276" s="5"/>
      <c r="F276" s="5"/>
      <c r="G276" s="5"/>
      <c r="H276" s="93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2:18">
      <c r="B277" s="72"/>
      <c r="C277" s="10"/>
      <c r="D277" s="10"/>
      <c r="E277" s="5"/>
      <c r="F277" s="5"/>
      <c r="G277" s="5"/>
      <c r="H277" s="93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2:18">
      <c r="B278" s="72"/>
      <c r="C278" s="10"/>
      <c r="D278" s="10"/>
      <c r="E278" s="5"/>
      <c r="F278" s="5"/>
      <c r="G278" s="5"/>
      <c r="H278" s="93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2:18">
      <c r="B279" s="72"/>
      <c r="C279" s="10"/>
      <c r="D279" s="10"/>
      <c r="E279" s="5"/>
      <c r="F279" s="5"/>
      <c r="G279" s="5"/>
      <c r="H279" s="93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2:18">
      <c r="B280" s="72"/>
      <c r="C280" s="10"/>
      <c r="D280" s="10"/>
      <c r="E280" s="5"/>
      <c r="F280" s="5"/>
      <c r="G280" s="5"/>
      <c r="H280" s="93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2:18">
      <c r="B281" s="72"/>
      <c r="C281" s="10"/>
      <c r="D281" s="10"/>
      <c r="E281" s="5"/>
      <c r="F281" s="5"/>
      <c r="G281" s="5"/>
      <c r="H281" s="93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2:18">
      <c r="B282" s="72"/>
      <c r="C282" s="10"/>
      <c r="D282" s="10"/>
      <c r="E282" s="5"/>
      <c r="F282" s="5"/>
      <c r="G282" s="5"/>
      <c r="H282" s="93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2:18">
      <c r="B283" s="72"/>
      <c r="C283" s="10"/>
      <c r="D283" s="10"/>
      <c r="E283" s="5"/>
      <c r="F283" s="5"/>
      <c r="G283" s="5"/>
      <c r="H283" s="93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2:18">
      <c r="B284" s="72"/>
      <c r="C284" s="10"/>
      <c r="D284" s="10"/>
      <c r="E284" s="5"/>
      <c r="F284" s="5"/>
      <c r="G284" s="5"/>
      <c r="H284" s="93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2:18">
      <c r="B285" s="72"/>
      <c r="C285" s="10"/>
      <c r="D285" s="10"/>
      <c r="E285" s="5"/>
      <c r="F285" s="5"/>
      <c r="G285" s="5"/>
      <c r="H285" s="93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2:18">
      <c r="B286" s="72"/>
      <c r="C286" s="10"/>
      <c r="D286" s="10"/>
      <c r="E286" s="5"/>
      <c r="F286" s="5"/>
      <c r="G286" s="5"/>
      <c r="H286" s="93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2:18">
      <c r="B287" s="72"/>
      <c r="C287" s="10"/>
      <c r="D287" s="10"/>
      <c r="E287" s="5"/>
      <c r="F287" s="5"/>
      <c r="G287" s="5"/>
      <c r="H287" s="93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2:18">
      <c r="B288" s="72"/>
      <c r="C288" s="10"/>
      <c r="D288" s="10"/>
      <c r="E288" s="5"/>
      <c r="F288" s="5"/>
      <c r="G288" s="5"/>
      <c r="H288" s="93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2:18">
      <c r="B289" s="72"/>
      <c r="C289" s="10"/>
      <c r="D289" s="10"/>
      <c r="E289" s="5"/>
      <c r="F289" s="5"/>
      <c r="G289" s="5"/>
      <c r="H289" s="93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2:18">
      <c r="B290" s="72"/>
      <c r="C290" s="10"/>
      <c r="D290" s="10"/>
      <c r="E290" s="5"/>
      <c r="F290" s="5"/>
      <c r="G290" s="5"/>
      <c r="H290" s="93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2:18">
      <c r="B291" s="72"/>
      <c r="C291" s="10"/>
      <c r="D291" s="10"/>
      <c r="E291" s="5"/>
      <c r="F291" s="5"/>
      <c r="G291" s="5"/>
      <c r="H291" s="93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2:18">
      <c r="B292" s="72"/>
      <c r="C292" s="10"/>
      <c r="D292" s="10"/>
      <c r="E292" s="5"/>
      <c r="F292" s="5"/>
      <c r="G292" s="5"/>
      <c r="H292" s="93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2:18">
      <c r="B293" s="72"/>
      <c r="C293" s="10"/>
      <c r="D293" s="10"/>
      <c r="E293" s="5"/>
      <c r="F293" s="5"/>
      <c r="G293" s="5"/>
      <c r="H293" s="93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2:18">
      <c r="B294" s="72"/>
      <c r="C294" s="10"/>
      <c r="D294" s="10"/>
      <c r="E294" s="5"/>
      <c r="F294" s="5"/>
      <c r="G294" s="5"/>
      <c r="H294" s="93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2:18">
      <c r="B295" s="72"/>
      <c r="C295" s="10"/>
      <c r="D295" s="10"/>
      <c r="E295" s="5"/>
      <c r="F295" s="5"/>
      <c r="G295" s="5"/>
      <c r="H295" s="93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2:18">
      <c r="B296" s="72"/>
      <c r="C296" s="10"/>
      <c r="D296" s="10"/>
      <c r="E296" s="5"/>
      <c r="F296" s="5"/>
      <c r="G296" s="5"/>
      <c r="H296" s="93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2:18">
      <c r="B297" s="72"/>
      <c r="C297" s="10"/>
      <c r="D297" s="10"/>
      <c r="E297" s="5"/>
      <c r="F297" s="5"/>
      <c r="G297" s="5"/>
      <c r="H297" s="93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2:18">
      <c r="B298" s="72"/>
      <c r="C298" s="10"/>
      <c r="D298" s="10"/>
      <c r="E298" s="5"/>
      <c r="F298" s="5"/>
      <c r="G298" s="5"/>
      <c r="H298" s="93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2:18">
      <c r="B299" s="72"/>
      <c r="C299" s="10"/>
      <c r="D299" s="10"/>
      <c r="E299" s="5"/>
      <c r="F299" s="5"/>
      <c r="G299" s="5"/>
      <c r="H299" s="93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2:18">
      <c r="B300" s="72"/>
      <c r="C300" s="10"/>
      <c r="D300" s="10"/>
      <c r="E300" s="5"/>
      <c r="F300" s="5"/>
      <c r="G300" s="5"/>
      <c r="H300" s="93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2:18">
      <c r="B301" s="72"/>
      <c r="C301" s="10"/>
      <c r="D301" s="10"/>
      <c r="E301" s="5"/>
      <c r="F301" s="5"/>
      <c r="G301" s="5"/>
      <c r="H301" s="93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2:18">
      <c r="B302" s="72"/>
      <c r="C302" s="10"/>
      <c r="D302" s="10"/>
      <c r="E302" s="5"/>
      <c r="F302" s="5"/>
      <c r="G302" s="5"/>
      <c r="H302" s="93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2:18">
      <c r="B303" s="72"/>
      <c r="C303" s="10"/>
      <c r="D303" s="10"/>
      <c r="E303" s="5"/>
      <c r="F303" s="5"/>
      <c r="G303" s="5"/>
      <c r="H303" s="93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2:18">
      <c r="B304" s="72"/>
      <c r="C304" s="10"/>
      <c r="D304" s="10"/>
      <c r="E304" s="5"/>
      <c r="F304" s="5"/>
      <c r="G304" s="5"/>
      <c r="H304" s="93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2:18">
      <c r="B305" s="72"/>
      <c r="C305" s="10"/>
      <c r="D305" s="10"/>
      <c r="E305" s="5"/>
      <c r="F305" s="5"/>
      <c r="G305" s="5"/>
      <c r="H305" s="93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2:18">
      <c r="B306" s="72"/>
      <c r="C306" s="10"/>
      <c r="D306" s="10"/>
      <c r="E306" s="5"/>
      <c r="F306" s="5"/>
      <c r="G306" s="5"/>
      <c r="H306" s="93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2:18">
      <c r="B307" s="72"/>
      <c r="C307" s="10"/>
      <c r="D307" s="10"/>
      <c r="E307" s="5"/>
      <c r="F307" s="5"/>
      <c r="G307" s="5"/>
      <c r="H307" s="93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2:18">
      <c r="B308" s="72"/>
      <c r="C308" s="10"/>
      <c r="D308" s="10"/>
      <c r="E308" s="5"/>
      <c r="F308" s="5"/>
      <c r="G308" s="5"/>
      <c r="H308" s="93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2:18">
      <c r="B309" s="72"/>
      <c r="C309" s="10"/>
      <c r="D309" s="10"/>
      <c r="E309" s="5"/>
      <c r="F309" s="5"/>
      <c r="G309" s="5"/>
      <c r="H309" s="93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2:18">
      <c r="B310" s="72"/>
      <c r="C310" s="10"/>
      <c r="D310" s="10"/>
      <c r="E310" s="5"/>
      <c r="F310" s="5"/>
      <c r="G310" s="5"/>
      <c r="H310" s="93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2:18">
      <c r="B311" s="72"/>
      <c r="C311" s="10"/>
      <c r="D311" s="10"/>
      <c r="E311" s="5"/>
      <c r="F311" s="5"/>
      <c r="G311" s="5"/>
      <c r="H311" s="93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2:18">
      <c r="B312" s="72"/>
      <c r="C312" s="10"/>
      <c r="D312" s="10"/>
      <c r="E312" s="5"/>
      <c r="F312" s="5"/>
      <c r="G312" s="5"/>
      <c r="H312" s="93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2:18">
      <c r="B313" s="72"/>
      <c r="C313" s="10"/>
      <c r="D313" s="10"/>
      <c r="E313" s="5"/>
      <c r="F313" s="5"/>
      <c r="G313" s="5"/>
      <c r="H313" s="93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2:18">
      <c r="B314" s="72"/>
      <c r="C314" s="10"/>
      <c r="D314" s="10"/>
      <c r="E314" s="5"/>
      <c r="F314" s="5"/>
      <c r="G314" s="5"/>
      <c r="H314" s="93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2:18">
      <c r="B315" s="72"/>
      <c r="C315" s="10"/>
      <c r="D315" s="10"/>
      <c r="E315" s="5"/>
      <c r="F315" s="5"/>
      <c r="G315" s="5"/>
      <c r="H315" s="93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2:18">
      <c r="B316" s="72"/>
      <c r="C316" s="10"/>
      <c r="D316" s="10"/>
      <c r="E316" s="5"/>
      <c r="F316" s="5"/>
      <c r="G316" s="5"/>
      <c r="H316" s="93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2:18">
      <c r="B317" s="72"/>
      <c r="C317" s="10"/>
      <c r="D317" s="10"/>
      <c r="E317" s="5"/>
      <c r="F317" s="5"/>
      <c r="G317" s="5"/>
      <c r="H317" s="93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2:18">
      <c r="B318" s="72"/>
      <c r="C318" s="10"/>
      <c r="D318" s="10"/>
      <c r="E318" s="5"/>
      <c r="F318" s="5"/>
      <c r="G318" s="5"/>
      <c r="H318" s="93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2:18">
      <c r="B319" s="72"/>
      <c r="C319" s="10"/>
      <c r="D319" s="10"/>
      <c r="E319" s="5"/>
      <c r="F319" s="5"/>
      <c r="G319" s="5"/>
      <c r="H319" s="93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2:18">
      <c r="B320" s="72"/>
      <c r="C320" s="10"/>
      <c r="D320" s="10"/>
      <c r="E320" s="5"/>
      <c r="F320" s="5"/>
      <c r="G320" s="5"/>
      <c r="H320" s="93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2:18">
      <c r="B321" s="72"/>
      <c r="C321" s="10"/>
      <c r="D321" s="10"/>
      <c r="E321" s="5"/>
      <c r="F321" s="5"/>
      <c r="G321" s="5"/>
      <c r="H321" s="93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2:18">
      <c r="B322" s="72"/>
      <c r="C322" s="10"/>
    </row>
  </sheetData>
  <mergeCells count="16">
    <mergeCell ref="A1:R1"/>
    <mergeCell ref="M2:M3"/>
    <mergeCell ref="N2:N3"/>
    <mergeCell ref="O2:O3"/>
    <mergeCell ref="P2:P3"/>
    <mergeCell ref="Q2:Q3"/>
    <mergeCell ref="R2:R3"/>
    <mergeCell ref="D2:D3"/>
    <mergeCell ref="B2:B3"/>
    <mergeCell ref="J2:L2"/>
    <mergeCell ref="C2:C3"/>
    <mergeCell ref="A2:A3"/>
    <mergeCell ref="E2:E3"/>
    <mergeCell ref="F2:F3"/>
    <mergeCell ref="G2:G3"/>
    <mergeCell ref="H2:I2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  <ignoredErrors>
    <ignoredError sqref="J3:L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Marjana</cp:lastModifiedBy>
  <cp:lastPrinted>2019-10-25T10:52:23Z</cp:lastPrinted>
  <dcterms:created xsi:type="dcterms:W3CDTF">2013-09-11T11:00:21Z</dcterms:created>
  <dcterms:modified xsi:type="dcterms:W3CDTF">2019-12-04T10:04:13Z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