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ša\Desktop\Planiranje 2021-2023\Planiranje 2021-2023. PUCKO\"/>
    </mc:Choice>
  </mc:AlternateContent>
  <xr:revisionPtr revIDLastSave="0" documentId="13_ncr:1_{F764B6A8-252A-4BE4-9F7F-CB00A19034B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PRIHODA'!$A$1:$H$38</definedName>
  </definedNames>
  <calcPr calcId="191029"/>
</workbook>
</file>

<file path=xl/calcChain.xml><?xml version="1.0" encoding="utf-8"?>
<calcChain xmlns="http://schemas.openxmlformats.org/spreadsheetml/2006/main">
  <c r="D34" i="3" l="1"/>
  <c r="M37" i="3"/>
  <c r="D28" i="3"/>
  <c r="M27" i="3"/>
  <c r="L33" i="3"/>
  <c r="G19" i="3"/>
  <c r="F19" i="3"/>
  <c r="E33" i="3"/>
  <c r="F25" i="2" l="1"/>
  <c r="F12" i="2"/>
  <c r="F33" i="3"/>
  <c r="F29" i="3" s="1"/>
  <c r="D35" i="3"/>
  <c r="E19" i="3"/>
  <c r="D23" i="3"/>
  <c r="D33" i="3" l="1"/>
  <c r="D20" i="3"/>
  <c r="D32" i="3"/>
  <c r="D31" i="3" s="1"/>
  <c r="L31" i="3"/>
  <c r="L30" i="3" s="1"/>
  <c r="D36" i="3"/>
  <c r="R37" i="3"/>
  <c r="Q37" i="3"/>
  <c r="G37" i="2"/>
  <c r="E37" i="2"/>
  <c r="D37" i="2"/>
  <c r="C37" i="2"/>
  <c r="B37" i="2"/>
  <c r="L19" i="3"/>
  <c r="L14" i="3" s="1"/>
  <c r="G25" i="2"/>
  <c r="E25" i="2"/>
  <c r="D25" i="2"/>
  <c r="C25" i="2"/>
  <c r="B25" i="2"/>
  <c r="G12" i="2"/>
  <c r="E12" i="2"/>
  <c r="D12" i="2"/>
  <c r="C12" i="2"/>
  <c r="B12" i="2"/>
  <c r="F25" i="3"/>
  <c r="E25" i="3"/>
  <c r="E31" i="3"/>
  <c r="E30" i="3" s="1"/>
  <c r="E29" i="3" s="1"/>
  <c r="G12" i="1"/>
  <c r="G22" i="1" s="1"/>
  <c r="H12" i="1"/>
  <c r="H22" i="1" s="1"/>
  <c r="F12" i="1"/>
  <c r="F22" i="1" s="1"/>
  <c r="F37" i="2"/>
  <c r="D30" i="3" l="1"/>
  <c r="D27" i="3"/>
  <c r="D29" i="3"/>
  <c r="L29" i="3"/>
  <c r="L37" i="3" s="1"/>
  <c r="D26" i="3"/>
  <c r="D25" i="3"/>
  <c r="B38" i="2"/>
  <c r="D22" i="3"/>
  <c r="D18" i="3"/>
  <c r="D24" i="3"/>
  <c r="N19" i="3"/>
  <c r="N14" i="3" s="1"/>
  <c r="N13" i="3" s="1"/>
  <c r="N37" i="3" s="1"/>
  <c r="D16" i="3"/>
  <c r="B26" i="2"/>
  <c r="B13" i="2"/>
  <c r="D17" i="3"/>
  <c r="D21" i="3"/>
  <c r="G15" i="3"/>
  <c r="F15" i="3"/>
  <c r="E15" i="3"/>
  <c r="G14" i="3" l="1"/>
  <c r="G13" i="3" s="1"/>
  <c r="G37" i="3" s="1"/>
  <c r="E14" i="3"/>
  <c r="E13" i="3" s="1"/>
  <c r="E37" i="3" s="1"/>
  <c r="F14" i="3"/>
  <c r="F13" i="3" s="1"/>
  <c r="F37" i="3" s="1"/>
  <c r="D19" i="3"/>
  <c r="D15" i="3"/>
  <c r="D14" i="3" l="1"/>
  <c r="D13" i="3" s="1"/>
  <c r="D37" i="3" s="1"/>
</calcChain>
</file>

<file path=xl/sharedStrings.xml><?xml version="1.0" encoding="utf-8"?>
<sst xmlns="http://schemas.openxmlformats.org/spreadsheetml/2006/main" count="131" uniqueCount="97">
  <si>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</si>
  <si>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</si>
  <si>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</si>
  <si>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</si>
  <si>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</si>
  <si>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</si>
  <si>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</si>
  <si>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</si>
  <si>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</si>
  <si>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</si>
  <si>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</si>
  <si>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</si>
  <si>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</si>
  <si>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</si>
  <si>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</si>
  <si>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</si>
  <si>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</si>
  <si>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</si>
  <si>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</si>
  <si>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</si>
  <si>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</si>
  <si>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</si>
  <si>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</si>
  <si>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</si>
  <si>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</si>
  <si>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</si>
  <si>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</si>
  <si>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</si>
  <si>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</si>
  <si>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</si>
  <si>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</si>
  <si>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</si>
  <si>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</si>
  <si>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</si>
  <si>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</si>
  <si>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</si>
  <si>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</si>
  <si>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</si>
  <si>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</si>
  <si>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</si>
  <si>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</si>
  <si>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</si>
  <si>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</si>
  <si>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</si>
  <si>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</si>
  <si>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</si>
  <si>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</si>
  <si>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</si>
  <si>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</si>
  <si>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</si>
  <si>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</si>
  <si>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</si>
  <si>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</si>
  <si>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</si>
  <si>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</si>
  <si>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</si>
  <si>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</si>
  <si>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</si>
  <si>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</si>
  <si>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</si>
  <si>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</si>
  <si>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</si>
  <si>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</si>
  <si>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</si>
  <si>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</si>
  <si>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</si>
  <si>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</si>
  <si>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</si>
  <si>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</si>
  <si>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</si>
  <si>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</si>
  <si>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</si>
  <si>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</si>
  <si>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</si>
  <si>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Opremanje Velike dvorane HD</t>
  </si>
  <si>
    <t>67; 64; 68;</t>
  </si>
  <si>
    <t>2021.</t>
  </si>
  <si>
    <t>Ukupno prihodi i primici za 2021.</t>
  </si>
  <si>
    <t xml:space="preserve">Postrojenja i oprema </t>
  </si>
  <si>
    <t xml:space="preserve">Rashodi za nabavu dugotrajne imovine </t>
  </si>
  <si>
    <t>2022.</t>
  </si>
  <si>
    <t>Ukupno prihodi i primici za 2022.</t>
  </si>
  <si>
    <t>PROJEKCIJA PLANA ZA 2022.</t>
  </si>
  <si>
    <t>Naknada ostalih troškova</t>
  </si>
  <si>
    <t xml:space="preserve">Ulaganje u računalne programe </t>
  </si>
  <si>
    <t xml:space="preserve"> PLANA PRIHODA I PRIMITAKA</t>
  </si>
  <si>
    <t>(PK) Proračunski korisnik: PUČKO OTVORENO UČILIŠTE KRIŽEVCI :plan  prihoda i primitaka  i rashoda i izdataka</t>
  </si>
  <si>
    <t>FINANCIJSKI PLAN  ZA  PUČKO OTVORENO UČILIŠTE KRIŽEVCI 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</si>
  <si>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</si>
  <si>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</si>
  <si>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</si>
  <si>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2023.</t>
  </si>
  <si>
    <t>Ukupno prihodi i primici za 2023.</t>
  </si>
  <si>
    <t>PRIJEDLOG PLANA ZA 2021.</t>
  </si>
  <si>
    <t>PROJEKCIJA PLANA ZA 2023.</t>
  </si>
  <si>
    <t xml:space="preserve">Nematerijalna imovina </t>
  </si>
  <si>
    <t>Future hub Križevci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</si>
</sst>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9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/>
    <xf numFmtId="4" fontId="37" fillId="0" borderId="14" xfId="0" applyNumberFormat="1" applyFont="1" applyFill="1" applyBorder="1" applyAlignment="1" applyProtection="1">
      <alignment horizontal="center" vertical="center"/>
    </xf>
    <xf numFmtId="4" fontId="37" fillId="0" borderId="14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7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Total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H12" sqref="H12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61.5" customHeight="1" x14ac:dyDescent="0.2">
      <c r="A1" s="166" t="s">
        <v>87</v>
      </c>
      <c r="B1" s="166"/>
      <c r="C1" s="166"/>
      <c r="D1" s="166"/>
      <c r="E1" s="166"/>
      <c r="F1" s="166"/>
      <c r="G1" s="166"/>
      <c r="H1" s="166"/>
    </row>
    <row r="2" spans="1:9" s="54" customFormat="1" ht="26.25" customHeight="1" x14ac:dyDescent="0.2">
      <c r="A2" s="166" t="s">
        <v>34</v>
      </c>
      <c r="B2" s="177"/>
      <c r="C2" s="177"/>
      <c r="D2" s="177"/>
      <c r="E2" s="177"/>
      <c r="F2" s="177"/>
      <c r="G2" s="177"/>
      <c r="H2" s="177"/>
    </row>
    <row r="3" spans="1:9" ht="25.5" customHeight="1" x14ac:dyDescent="0.2">
      <c r="A3" s="166" t="s">
        <v>73</v>
      </c>
      <c r="B3" s="166"/>
      <c r="C3" s="166"/>
      <c r="D3" s="166"/>
      <c r="E3" s="166"/>
      <c r="F3" s="166"/>
      <c r="G3" s="166"/>
      <c r="H3" s="168"/>
    </row>
    <row r="4" spans="1:9" ht="9" customHeight="1" x14ac:dyDescent="0.25">
      <c r="A4" s="55"/>
      <c r="B4" s="56"/>
      <c r="C4" s="56"/>
      <c r="D4" s="56"/>
      <c r="E4" s="56"/>
    </row>
    <row r="5" spans="1:9" ht="27.75" customHeight="1" x14ac:dyDescent="0.25">
      <c r="A5" s="57"/>
      <c r="B5" s="58"/>
      <c r="C5" s="58"/>
      <c r="D5" s="59"/>
      <c r="E5" s="60"/>
      <c r="F5" s="61" t="s">
        <v>88</v>
      </c>
      <c r="G5" s="61" t="s">
        <v>89</v>
      </c>
      <c r="H5" s="62" t="s">
        <v>90</v>
      </c>
      <c r="I5" s="63"/>
    </row>
    <row r="6" spans="1:9" ht="27.75" customHeight="1" x14ac:dyDescent="0.25">
      <c r="A6" s="171" t="s">
        <v>35</v>
      </c>
      <c r="B6" s="170"/>
      <c r="C6" s="170"/>
      <c r="D6" s="170"/>
      <c r="E6" s="176"/>
      <c r="F6" s="146">
        <v>1015100</v>
      </c>
      <c r="G6" s="148">
        <v>1031750</v>
      </c>
      <c r="H6" s="148">
        <v>758700</v>
      </c>
      <c r="I6" s="80"/>
    </row>
    <row r="7" spans="1:9" ht="22.5" customHeight="1" x14ac:dyDescent="0.25">
      <c r="A7" s="171" t="s">
        <v>0</v>
      </c>
      <c r="B7" s="170"/>
      <c r="C7" s="170"/>
      <c r="D7" s="170"/>
      <c r="E7" s="176"/>
      <c r="F7" s="147">
        <v>1014500</v>
      </c>
      <c r="G7" s="149">
        <v>1031130</v>
      </c>
      <c r="H7" s="149">
        <v>758060</v>
      </c>
    </row>
    <row r="8" spans="1:9" ht="22.5" customHeight="1" x14ac:dyDescent="0.25">
      <c r="A8" s="178" t="s">
        <v>1</v>
      </c>
      <c r="B8" s="176"/>
      <c r="C8" s="176"/>
      <c r="D8" s="176"/>
      <c r="E8" s="176"/>
      <c r="F8" s="147">
        <v>600</v>
      </c>
      <c r="G8" s="149">
        <v>620</v>
      </c>
      <c r="H8" s="149">
        <v>640</v>
      </c>
    </row>
    <row r="9" spans="1:9" ht="22.5" customHeight="1" x14ac:dyDescent="0.25">
      <c r="A9" s="81" t="s">
        <v>36</v>
      </c>
      <c r="B9" s="1"/>
      <c r="C9" s="1"/>
      <c r="D9" s="1"/>
      <c r="E9" s="1"/>
      <c r="F9" s="147">
        <v>1015100</v>
      </c>
      <c r="G9" s="149">
        <v>1031750</v>
      </c>
      <c r="H9" s="149">
        <v>758700</v>
      </c>
    </row>
    <row r="10" spans="1:9" ht="22.5" customHeight="1" x14ac:dyDescent="0.25">
      <c r="A10" s="169" t="s">
        <v>2</v>
      </c>
      <c r="B10" s="170"/>
      <c r="C10" s="170"/>
      <c r="D10" s="170"/>
      <c r="E10" s="179"/>
      <c r="F10" s="146">
        <v>565100</v>
      </c>
      <c r="G10" s="148">
        <v>584050</v>
      </c>
      <c r="H10" s="148">
        <v>594700</v>
      </c>
    </row>
    <row r="11" spans="1:9" ht="22.5" customHeight="1" x14ac:dyDescent="0.25">
      <c r="A11" s="178" t="s">
        <v>3</v>
      </c>
      <c r="B11" s="176"/>
      <c r="C11" s="176"/>
      <c r="D11" s="176"/>
      <c r="E11" s="176"/>
      <c r="F11" s="146">
        <v>450000</v>
      </c>
      <c r="G11" s="148">
        <v>447700</v>
      </c>
      <c r="H11" s="148">
        <v>164000</v>
      </c>
    </row>
    <row r="12" spans="1:9" ht="22.5" customHeight="1" x14ac:dyDescent="0.25">
      <c r="A12" s="169" t="s">
        <v>4</v>
      </c>
      <c r="B12" s="170"/>
      <c r="C12" s="170"/>
      <c r="D12" s="170"/>
      <c r="E12" s="170"/>
      <c r="F12" s="144">
        <f>+F6-F9</f>
        <v>0</v>
      </c>
      <c r="G12" s="145">
        <f>+G6-G9</f>
        <v>0</v>
      </c>
      <c r="H12" s="145">
        <f>+H6-H9</f>
        <v>0</v>
      </c>
    </row>
    <row r="13" spans="1:9" ht="25.5" customHeight="1" x14ac:dyDescent="0.2">
      <c r="A13" s="166"/>
      <c r="B13" s="167"/>
      <c r="C13" s="167"/>
      <c r="D13" s="167"/>
      <c r="E13" s="167"/>
      <c r="F13" s="168"/>
      <c r="G13" s="168"/>
      <c r="H13" s="168"/>
    </row>
    <row r="14" spans="1:9" ht="27.75" customHeight="1" x14ac:dyDescent="0.25">
      <c r="A14" s="57"/>
      <c r="B14" s="58"/>
      <c r="C14" s="58"/>
      <c r="D14" s="59"/>
      <c r="E14" s="60"/>
      <c r="F14" s="61" t="s">
        <v>88</v>
      </c>
      <c r="G14" s="61" t="s">
        <v>89</v>
      </c>
      <c r="H14" s="62" t="s">
        <v>90</v>
      </c>
    </row>
    <row r="15" spans="1:9" ht="22.5" customHeight="1" x14ac:dyDescent="0.25">
      <c r="A15" s="172" t="s">
        <v>5</v>
      </c>
      <c r="B15" s="173"/>
      <c r="C15" s="173"/>
      <c r="D15" s="173"/>
      <c r="E15" s="174"/>
      <c r="F15" s="153"/>
      <c r="G15" s="153">
        <v>0</v>
      </c>
      <c r="H15" s="144">
        <v>0</v>
      </c>
    </row>
    <row r="16" spans="1:9" s="49" customFormat="1" ht="25.5" customHeight="1" x14ac:dyDescent="0.25">
      <c r="A16" s="175"/>
      <c r="B16" s="167"/>
      <c r="C16" s="167"/>
      <c r="D16" s="167"/>
      <c r="E16" s="167"/>
      <c r="F16" s="168"/>
      <c r="G16" s="168"/>
      <c r="H16" s="168"/>
    </row>
    <row r="17" spans="1:8" s="49" customFormat="1" ht="27.75" customHeight="1" x14ac:dyDescent="0.25">
      <c r="A17" s="57"/>
      <c r="B17" s="58"/>
      <c r="C17" s="58"/>
      <c r="D17" s="59"/>
      <c r="E17" s="60"/>
      <c r="F17" s="61" t="s">
        <v>88</v>
      </c>
      <c r="G17" s="61" t="s">
        <v>89</v>
      </c>
      <c r="H17" s="62" t="s">
        <v>90</v>
      </c>
    </row>
    <row r="18" spans="1:8" s="49" customFormat="1" ht="22.5" customHeight="1" x14ac:dyDescent="0.25">
      <c r="A18" s="171" t="s">
        <v>6</v>
      </c>
      <c r="B18" s="170"/>
      <c r="C18" s="170"/>
      <c r="D18" s="170"/>
      <c r="E18" s="170"/>
      <c r="F18" s="64"/>
      <c r="G18" s="64"/>
      <c r="H18" s="64"/>
    </row>
    <row r="19" spans="1:8" s="49" customFormat="1" ht="22.5" customHeight="1" x14ac:dyDescent="0.25">
      <c r="A19" s="171" t="s">
        <v>7</v>
      </c>
      <c r="B19" s="170"/>
      <c r="C19" s="170"/>
      <c r="D19" s="170"/>
      <c r="E19" s="170"/>
      <c r="F19" s="64"/>
      <c r="G19" s="64"/>
      <c r="H19" s="64"/>
    </row>
    <row r="20" spans="1:8" s="49" customFormat="1" ht="22.5" customHeight="1" x14ac:dyDescent="0.25">
      <c r="A20" s="169" t="s">
        <v>8</v>
      </c>
      <c r="B20" s="170"/>
      <c r="C20" s="170"/>
      <c r="D20" s="170"/>
      <c r="E20" s="170"/>
      <c r="F20" s="64"/>
      <c r="G20" s="64"/>
      <c r="H20" s="64"/>
    </row>
    <row r="21" spans="1:8" s="49" customFormat="1" ht="15" customHeight="1" x14ac:dyDescent="0.25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 x14ac:dyDescent="0.25">
      <c r="A22" s="169" t="s">
        <v>9</v>
      </c>
      <c r="B22" s="170"/>
      <c r="C22" s="170"/>
      <c r="D22" s="170"/>
      <c r="E22" s="170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 x14ac:dyDescent="0.25">
      <c r="A23" s="70"/>
      <c r="B23" s="56"/>
      <c r="C23" s="56"/>
      <c r="D23" s="56"/>
      <c r="E23" s="5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9" workbookViewId="0">
      <selection activeCell="G35" sqref="G35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66" t="s">
        <v>85</v>
      </c>
      <c r="B1" s="166"/>
      <c r="C1" s="166"/>
      <c r="D1" s="166"/>
      <c r="E1" s="166"/>
      <c r="F1" s="166"/>
      <c r="G1" s="166"/>
      <c r="H1" s="166"/>
    </row>
    <row r="2" spans="1:8" s="2" customFormat="1" ht="13.5" thickBot="1" x14ac:dyDescent="0.25">
      <c r="A2" s="11"/>
      <c r="H2" s="12" t="s">
        <v>10</v>
      </c>
    </row>
    <row r="3" spans="1:8" s="2" customFormat="1" ht="26.25" thickBot="1" x14ac:dyDescent="0.25">
      <c r="A3" s="76" t="s">
        <v>11</v>
      </c>
      <c r="B3" s="182" t="s">
        <v>76</v>
      </c>
      <c r="C3" s="183"/>
      <c r="D3" s="183"/>
      <c r="E3" s="183"/>
      <c r="F3" s="183"/>
      <c r="G3" s="183"/>
      <c r="H3" s="184"/>
    </row>
    <row r="4" spans="1:8" s="2" customFormat="1" ht="77.25" thickBot="1" x14ac:dyDescent="0.25">
      <c r="A4" s="77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2" customFormat="1" x14ac:dyDescent="0.2">
      <c r="A5" s="4">
        <v>636</v>
      </c>
      <c r="B5" s="100"/>
      <c r="C5" s="101"/>
      <c r="D5" s="102"/>
      <c r="E5" s="103">
        <v>340000</v>
      </c>
      <c r="F5" s="103"/>
      <c r="G5" s="104"/>
      <c r="H5" s="105"/>
    </row>
    <row r="6" spans="1:8" s="2" customFormat="1" x14ac:dyDescent="0.2">
      <c r="A6" s="16">
        <v>652</v>
      </c>
      <c r="B6" s="107"/>
      <c r="C6" s="106"/>
      <c r="D6" s="106">
        <v>700</v>
      </c>
      <c r="E6" s="106"/>
      <c r="F6" s="106"/>
      <c r="G6" s="108"/>
      <c r="H6" s="109"/>
    </row>
    <row r="7" spans="1:8" s="2" customFormat="1" x14ac:dyDescent="0.2">
      <c r="A7" s="16">
        <v>661</v>
      </c>
      <c r="B7" s="107"/>
      <c r="C7" s="106">
        <v>120000</v>
      </c>
      <c r="D7" s="106"/>
      <c r="E7" s="106"/>
      <c r="F7" s="106"/>
      <c r="G7" s="108"/>
      <c r="H7" s="109"/>
    </row>
    <row r="8" spans="1:8" s="2" customFormat="1" x14ac:dyDescent="0.2">
      <c r="A8" s="16">
        <v>663</v>
      </c>
      <c r="B8" s="107"/>
      <c r="C8" s="106"/>
      <c r="D8" s="106"/>
      <c r="E8" s="106"/>
      <c r="F8" s="106">
        <v>6800</v>
      </c>
      <c r="G8" s="108"/>
      <c r="H8" s="109"/>
    </row>
    <row r="9" spans="1:8" s="2" customFormat="1" x14ac:dyDescent="0.2">
      <c r="A9" s="16">
        <v>671</v>
      </c>
      <c r="B9" s="107">
        <v>547000</v>
      </c>
      <c r="C9" s="106"/>
      <c r="D9" s="106"/>
      <c r="E9" s="106"/>
      <c r="F9" s="106"/>
      <c r="G9" s="108"/>
      <c r="H9" s="109"/>
    </row>
    <row r="10" spans="1:8" s="2" customFormat="1" x14ac:dyDescent="0.2">
      <c r="A10" s="16">
        <v>721</v>
      </c>
      <c r="B10" s="107"/>
      <c r="C10" s="106"/>
      <c r="D10" s="106"/>
      <c r="E10" s="106"/>
      <c r="F10" s="106"/>
      <c r="G10" s="108">
        <v>600</v>
      </c>
      <c r="H10" s="109"/>
    </row>
    <row r="11" spans="1:8" s="2" customFormat="1" ht="13.5" thickBot="1" x14ac:dyDescent="0.25">
      <c r="A11" s="117"/>
      <c r="B11" s="110"/>
      <c r="C11" s="111"/>
      <c r="D11" s="111"/>
      <c r="E11" s="111"/>
      <c r="F11" s="106"/>
      <c r="G11" s="112"/>
      <c r="H11" s="113"/>
    </row>
    <row r="12" spans="1:8" s="2" customFormat="1" ht="30" customHeight="1" thickBot="1" x14ac:dyDescent="0.25">
      <c r="A12" s="17" t="s">
        <v>20</v>
      </c>
      <c r="B12" s="114">
        <f t="shared" ref="B12:G12" si="0">SUM(B5:B11)</f>
        <v>547000</v>
      </c>
      <c r="C12" s="114">
        <f t="shared" si="0"/>
        <v>120000</v>
      </c>
      <c r="D12" s="114">
        <f t="shared" si="0"/>
        <v>700</v>
      </c>
      <c r="E12" s="114">
        <f t="shared" si="0"/>
        <v>340000</v>
      </c>
      <c r="F12" s="159">
        <f t="shared" si="0"/>
        <v>6800</v>
      </c>
      <c r="G12" s="115">
        <f t="shared" si="0"/>
        <v>600</v>
      </c>
      <c r="H12" s="116">
        <v>0</v>
      </c>
    </row>
    <row r="13" spans="1:8" s="2" customFormat="1" ht="28.5" customHeight="1" thickBot="1" x14ac:dyDescent="0.25">
      <c r="A13" s="17" t="s">
        <v>77</v>
      </c>
      <c r="B13" s="185">
        <f>B12+C12+D12+E12+F12+G12+H12</f>
        <v>1015100</v>
      </c>
      <c r="C13" s="186"/>
      <c r="D13" s="186"/>
      <c r="E13" s="186"/>
      <c r="F13" s="188"/>
      <c r="G13" s="186"/>
      <c r="H13" s="187"/>
    </row>
    <row r="14" spans="1:8" ht="13.5" thickBot="1" x14ac:dyDescent="0.25">
      <c r="A14" s="8"/>
      <c r="B14" s="8"/>
      <c r="C14" s="8"/>
      <c r="D14" s="9"/>
      <c r="E14" s="18"/>
      <c r="H14" s="12"/>
    </row>
    <row r="15" spans="1:8" ht="24" customHeight="1" thickBot="1" x14ac:dyDescent="0.25">
      <c r="A15" s="78" t="s">
        <v>11</v>
      </c>
      <c r="B15" s="182" t="s">
        <v>80</v>
      </c>
      <c r="C15" s="183"/>
      <c r="D15" s="183"/>
      <c r="E15" s="183"/>
      <c r="F15" s="183"/>
      <c r="G15" s="183"/>
      <c r="H15" s="184"/>
    </row>
    <row r="16" spans="1:8" ht="77.25" thickBot="1" x14ac:dyDescent="0.25">
      <c r="A16" s="79" t="s">
        <v>12</v>
      </c>
      <c r="B16" s="13" t="s">
        <v>13</v>
      </c>
      <c r="C16" s="14" t="s">
        <v>14</v>
      </c>
      <c r="D16" s="14" t="s">
        <v>15</v>
      </c>
      <c r="E16" s="14" t="s">
        <v>16</v>
      </c>
      <c r="F16" s="14" t="s">
        <v>17</v>
      </c>
      <c r="G16" s="14" t="s">
        <v>18</v>
      </c>
      <c r="H16" s="15" t="s">
        <v>19</v>
      </c>
    </row>
    <row r="17" spans="1:8" x14ac:dyDescent="0.2">
      <c r="A17" s="4">
        <v>636</v>
      </c>
      <c r="B17" s="100"/>
      <c r="C17" s="101"/>
      <c r="D17" s="102"/>
      <c r="E17" s="151">
        <v>351400</v>
      </c>
      <c r="F17" s="103"/>
      <c r="G17" s="104"/>
      <c r="H17" s="105"/>
    </row>
    <row r="18" spans="1:8" x14ac:dyDescent="0.2">
      <c r="A18" s="16">
        <v>652</v>
      </c>
      <c r="B18" s="107"/>
      <c r="C18" s="106"/>
      <c r="D18" s="106">
        <v>730</v>
      </c>
      <c r="E18" s="106"/>
      <c r="F18" s="106"/>
      <c r="G18" s="108"/>
      <c r="H18" s="109"/>
    </row>
    <row r="19" spans="1:8" x14ac:dyDescent="0.2">
      <c r="A19" s="16">
        <v>661</v>
      </c>
      <c r="B19" s="107"/>
      <c r="C19" s="106">
        <v>124000</v>
      </c>
      <c r="D19" s="106"/>
      <c r="E19" s="106"/>
      <c r="F19" s="106"/>
      <c r="G19" s="108"/>
      <c r="H19" s="109"/>
    </row>
    <row r="20" spans="1:8" s="161" customFormat="1" x14ac:dyDescent="0.2">
      <c r="A20" s="16">
        <v>663</v>
      </c>
      <c r="B20" s="107"/>
      <c r="C20" s="106"/>
      <c r="D20" s="106"/>
      <c r="E20" s="106"/>
      <c r="F20" s="106">
        <v>7000</v>
      </c>
      <c r="G20" s="108"/>
      <c r="H20" s="109"/>
    </row>
    <row r="21" spans="1:8" x14ac:dyDescent="0.2">
      <c r="A21" s="16">
        <v>671</v>
      </c>
      <c r="B21" s="107">
        <v>548000</v>
      </c>
      <c r="C21" s="106"/>
      <c r="D21" s="106"/>
      <c r="E21" s="106"/>
      <c r="F21" s="106"/>
      <c r="G21" s="108"/>
      <c r="H21" s="109"/>
    </row>
    <row r="22" spans="1:8" x14ac:dyDescent="0.2">
      <c r="A22" s="16">
        <v>721</v>
      </c>
      <c r="B22" s="107"/>
      <c r="C22" s="106"/>
      <c r="D22" s="106"/>
      <c r="E22" s="106"/>
      <c r="F22" s="106"/>
      <c r="G22" s="108">
        <v>620</v>
      </c>
      <c r="H22" s="109"/>
    </row>
    <row r="23" spans="1:8" x14ac:dyDescent="0.2">
      <c r="A23" s="16"/>
      <c r="B23" s="107"/>
      <c r="C23" s="106"/>
      <c r="D23" s="106"/>
      <c r="E23" s="106"/>
      <c r="F23" s="106"/>
      <c r="G23" s="108"/>
      <c r="H23" s="109"/>
    </row>
    <row r="24" spans="1:8" ht="13.5" thickBot="1" x14ac:dyDescent="0.25">
      <c r="A24" s="16"/>
      <c r="B24" s="107"/>
      <c r="C24" s="106"/>
      <c r="D24" s="106"/>
      <c r="E24" s="106"/>
      <c r="F24" s="106"/>
      <c r="G24" s="108"/>
      <c r="H24" s="109"/>
    </row>
    <row r="25" spans="1:8" s="2" customFormat="1" ht="30" customHeight="1" thickBot="1" x14ac:dyDescent="0.25">
      <c r="A25" s="17" t="s">
        <v>20</v>
      </c>
      <c r="B25" s="114">
        <f t="shared" ref="B25:G25" si="1">SUM(B17:B24)</f>
        <v>548000</v>
      </c>
      <c r="C25" s="114">
        <f t="shared" si="1"/>
        <v>124000</v>
      </c>
      <c r="D25" s="114">
        <f t="shared" si="1"/>
        <v>730</v>
      </c>
      <c r="E25" s="114">
        <f t="shared" si="1"/>
        <v>351400</v>
      </c>
      <c r="F25" s="114">
        <f t="shared" si="1"/>
        <v>7000</v>
      </c>
      <c r="G25" s="114">
        <f t="shared" si="1"/>
        <v>620</v>
      </c>
      <c r="H25" s="116">
        <v>0</v>
      </c>
    </row>
    <row r="26" spans="1:8" s="2" customFormat="1" ht="28.5" customHeight="1" thickBot="1" x14ac:dyDescent="0.25">
      <c r="A26" s="17" t="s">
        <v>81</v>
      </c>
      <c r="B26" s="185">
        <f>B25+C25+D25+E25+F25+G25+H25</f>
        <v>1031750</v>
      </c>
      <c r="C26" s="186"/>
      <c r="D26" s="186"/>
      <c r="E26" s="186"/>
      <c r="F26" s="186"/>
      <c r="G26" s="186"/>
      <c r="H26" s="187"/>
    </row>
    <row r="27" spans="1:8" ht="13.5" thickBot="1" x14ac:dyDescent="0.25">
      <c r="D27" s="20"/>
      <c r="E27" s="21"/>
    </row>
    <row r="28" spans="1:8" ht="26.25" thickBot="1" x14ac:dyDescent="0.25">
      <c r="A28" s="78" t="s">
        <v>11</v>
      </c>
      <c r="B28" s="182" t="s">
        <v>91</v>
      </c>
      <c r="C28" s="183"/>
      <c r="D28" s="183"/>
      <c r="E28" s="183"/>
      <c r="F28" s="183"/>
      <c r="G28" s="183"/>
      <c r="H28" s="184"/>
    </row>
    <row r="29" spans="1:8" ht="77.25" thickBot="1" x14ac:dyDescent="0.25">
      <c r="A29" s="79" t="s">
        <v>12</v>
      </c>
      <c r="B29" s="13" t="s">
        <v>13</v>
      </c>
      <c r="C29" s="14" t="s">
        <v>14</v>
      </c>
      <c r="D29" s="14" t="s">
        <v>15</v>
      </c>
      <c r="E29" s="14" t="s">
        <v>16</v>
      </c>
      <c r="F29" s="14" t="s">
        <v>17</v>
      </c>
      <c r="G29" s="14" t="s">
        <v>18</v>
      </c>
      <c r="H29" s="15" t="s">
        <v>19</v>
      </c>
    </row>
    <row r="30" spans="1:8" x14ac:dyDescent="0.2">
      <c r="A30" s="4">
        <v>636</v>
      </c>
      <c r="B30" s="100"/>
      <c r="C30" s="101"/>
      <c r="D30" s="102"/>
      <c r="E30" s="103">
        <v>64500</v>
      </c>
      <c r="F30" s="103"/>
      <c r="G30" s="104"/>
      <c r="H30" s="105"/>
    </row>
    <row r="31" spans="1:8" x14ac:dyDescent="0.2">
      <c r="A31" s="16">
        <v>652</v>
      </c>
      <c r="B31" s="107"/>
      <c r="C31" s="106"/>
      <c r="D31" s="106">
        <v>760</v>
      </c>
      <c r="E31" s="106"/>
      <c r="F31" s="106"/>
      <c r="G31" s="108"/>
      <c r="H31" s="109"/>
    </row>
    <row r="32" spans="1:8" x14ac:dyDescent="0.2">
      <c r="A32" s="16">
        <v>661</v>
      </c>
      <c r="B32" s="107"/>
      <c r="C32" s="106">
        <v>127800</v>
      </c>
      <c r="D32" s="106"/>
      <c r="E32" s="106"/>
      <c r="F32" s="106"/>
      <c r="G32" s="108"/>
      <c r="H32" s="109"/>
    </row>
    <row r="33" spans="1:8" x14ac:dyDescent="0.2">
      <c r="A33" s="16">
        <v>671</v>
      </c>
      <c r="B33" s="107">
        <v>565000</v>
      </c>
      <c r="C33" s="106"/>
      <c r="D33" s="106"/>
      <c r="E33" s="106"/>
      <c r="F33" s="106"/>
      <c r="G33" s="108"/>
      <c r="H33" s="109"/>
    </row>
    <row r="34" spans="1:8" x14ac:dyDescent="0.2">
      <c r="A34" s="16">
        <v>721</v>
      </c>
      <c r="B34" s="107"/>
      <c r="C34" s="106"/>
      <c r="D34" s="106"/>
      <c r="E34" s="106"/>
      <c r="F34" s="106"/>
      <c r="G34" s="108">
        <v>640</v>
      </c>
      <c r="H34" s="109"/>
    </row>
    <row r="35" spans="1:8" ht="13.5" customHeight="1" x14ac:dyDescent="0.2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 thickBot="1" x14ac:dyDescent="0.25">
      <c r="A36" s="16"/>
      <c r="B36" s="107"/>
      <c r="C36" s="106"/>
      <c r="D36" s="106"/>
      <c r="E36" s="106"/>
      <c r="F36" s="106"/>
      <c r="G36" s="108"/>
      <c r="H36" s="109"/>
    </row>
    <row r="37" spans="1:8" s="2" customFormat="1" ht="30" customHeight="1" thickBot="1" x14ac:dyDescent="0.25">
      <c r="A37" s="17" t="s">
        <v>20</v>
      </c>
      <c r="B37" s="114">
        <f>SUM(B30:B36)</f>
        <v>565000</v>
      </c>
      <c r="C37" s="137">
        <f>SUM(C30:C36)</f>
        <v>127800</v>
      </c>
      <c r="D37" s="115">
        <f>SUM(D30:D36)</f>
        <v>760</v>
      </c>
      <c r="E37" s="137">
        <f>SUM(E30:E36)</f>
        <v>64500</v>
      </c>
      <c r="F37" s="115">
        <f>+F31</f>
        <v>0</v>
      </c>
      <c r="G37" s="137">
        <f>SUM(G30:G36)</f>
        <v>640</v>
      </c>
      <c r="H37" s="116">
        <v>0</v>
      </c>
    </row>
    <row r="38" spans="1:8" s="2" customFormat="1" ht="28.5" customHeight="1" thickBot="1" x14ac:dyDescent="0.25">
      <c r="A38" s="17" t="s">
        <v>92</v>
      </c>
      <c r="B38" s="185">
        <f>B37+C37+D37+E37+F37+G37+H37</f>
        <v>758700</v>
      </c>
      <c r="C38" s="186"/>
      <c r="D38" s="186"/>
      <c r="E38" s="186"/>
      <c r="F38" s="186"/>
      <c r="G38" s="186"/>
      <c r="H38" s="187"/>
    </row>
    <row r="39" spans="1:8" ht="13.5" customHeight="1" x14ac:dyDescent="0.2">
      <c r="C39" s="22"/>
      <c r="D39" s="20"/>
      <c r="E39" s="23"/>
    </row>
    <row r="40" spans="1:8" ht="13.5" customHeight="1" x14ac:dyDescent="0.2">
      <c r="C40" s="22"/>
      <c r="D40" s="24"/>
      <c r="E40" s="25"/>
    </row>
    <row r="41" spans="1:8" ht="13.5" customHeight="1" x14ac:dyDescent="0.2">
      <c r="D41" s="26"/>
      <c r="E41" s="27"/>
    </row>
    <row r="42" spans="1:8" ht="13.5" customHeight="1" x14ac:dyDescent="0.2">
      <c r="D42" s="28"/>
      <c r="E42" s="29"/>
    </row>
    <row r="43" spans="1:8" ht="13.5" customHeight="1" x14ac:dyDescent="0.2">
      <c r="D43" s="20"/>
      <c r="E43" s="21"/>
    </row>
    <row r="44" spans="1:8" ht="28.5" customHeight="1" x14ac:dyDescent="0.2">
      <c r="C44" s="22"/>
      <c r="D44" s="20"/>
      <c r="E44" s="30"/>
    </row>
    <row r="45" spans="1:8" ht="13.5" customHeight="1" x14ac:dyDescent="0.2">
      <c r="C45" s="22"/>
      <c r="D45" s="20"/>
      <c r="E45" s="25"/>
    </row>
    <row r="46" spans="1:8" ht="13.5" customHeight="1" x14ac:dyDescent="0.2">
      <c r="D46" s="20"/>
      <c r="E46" s="21"/>
    </row>
    <row r="47" spans="1:8" ht="13.5" customHeight="1" x14ac:dyDescent="0.2">
      <c r="D47" s="20"/>
      <c r="E47" s="29"/>
    </row>
    <row r="48" spans="1:8" ht="13.5" customHeight="1" x14ac:dyDescent="0.2">
      <c r="D48" s="20"/>
      <c r="E48" s="21"/>
    </row>
    <row r="49" spans="2:5" ht="22.5" customHeight="1" x14ac:dyDescent="0.2">
      <c r="D49" s="20"/>
      <c r="E49" s="31"/>
    </row>
    <row r="50" spans="2:5" ht="13.5" customHeight="1" x14ac:dyDescent="0.2">
      <c r="D50" s="26"/>
      <c r="E50" s="27"/>
    </row>
    <row r="51" spans="2:5" ht="13.5" customHeight="1" x14ac:dyDescent="0.2">
      <c r="B51" s="22"/>
      <c r="D51" s="26"/>
      <c r="E51" s="32"/>
    </row>
    <row r="52" spans="2:5" ht="13.5" customHeight="1" x14ac:dyDescent="0.2">
      <c r="C52" s="22"/>
      <c r="D52" s="26"/>
      <c r="E52" s="33"/>
    </row>
    <row r="53" spans="2:5" ht="13.5" customHeight="1" x14ac:dyDescent="0.2">
      <c r="C53" s="22"/>
      <c r="D53" s="28"/>
      <c r="E53" s="25"/>
    </row>
    <row r="54" spans="2:5" ht="13.5" customHeight="1" x14ac:dyDescent="0.2">
      <c r="D54" s="20"/>
      <c r="E54" s="21"/>
    </row>
    <row r="55" spans="2:5" ht="13.5" customHeight="1" x14ac:dyDescent="0.2">
      <c r="B55" s="22"/>
      <c r="D55" s="20"/>
      <c r="E55" s="23"/>
    </row>
    <row r="56" spans="2:5" ht="13.5" customHeight="1" x14ac:dyDescent="0.2">
      <c r="C56" s="22"/>
      <c r="D56" s="20"/>
      <c r="E56" s="32"/>
    </row>
    <row r="57" spans="2:5" ht="13.5" customHeight="1" x14ac:dyDescent="0.2">
      <c r="C57" s="22"/>
      <c r="D57" s="28"/>
      <c r="E57" s="25"/>
    </row>
    <row r="58" spans="2:5" ht="13.5" customHeight="1" x14ac:dyDescent="0.2">
      <c r="D58" s="26"/>
      <c r="E58" s="21"/>
    </row>
    <row r="59" spans="2:5" ht="13.5" customHeight="1" x14ac:dyDescent="0.2">
      <c r="C59" s="22"/>
      <c r="D59" s="26"/>
      <c r="E59" s="32"/>
    </row>
    <row r="60" spans="2:5" ht="22.5" customHeight="1" x14ac:dyDescent="0.2">
      <c r="D60" s="28"/>
      <c r="E60" s="31"/>
    </row>
    <row r="61" spans="2:5" ht="13.5" customHeight="1" x14ac:dyDescent="0.2">
      <c r="D61" s="20"/>
      <c r="E61" s="21"/>
    </row>
    <row r="62" spans="2:5" ht="13.5" customHeight="1" x14ac:dyDescent="0.2">
      <c r="D62" s="28"/>
      <c r="E62" s="25"/>
    </row>
    <row r="63" spans="2:5" ht="13.5" customHeight="1" x14ac:dyDescent="0.2">
      <c r="D63" s="20"/>
      <c r="E63" s="21"/>
    </row>
    <row r="64" spans="2:5" ht="13.5" customHeight="1" x14ac:dyDescent="0.2">
      <c r="D64" s="20"/>
      <c r="E64" s="21"/>
    </row>
    <row r="65" spans="1:5" ht="13.5" customHeight="1" x14ac:dyDescent="0.2">
      <c r="A65" s="22"/>
      <c r="D65" s="34"/>
      <c r="E65" s="32"/>
    </row>
    <row r="66" spans="1:5" ht="13.5" customHeight="1" x14ac:dyDescent="0.2">
      <c r="B66" s="22"/>
      <c r="C66" s="22"/>
      <c r="D66" s="35"/>
      <c r="E66" s="32"/>
    </row>
    <row r="67" spans="1:5" ht="13.5" customHeight="1" x14ac:dyDescent="0.2">
      <c r="B67" s="22"/>
      <c r="C67" s="22"/>
      <c r="D67" s="35"/>
      <c r="E67" s="23"/>
    </row>
    <row r="68" spans="1:5" ht="13.5" customHeight="1" x14ac:dyDescent="0.2">
      <c r="B68" s="22"/>
      <c r="C68" s="22"/>
      <c r="D68" s="28"/>
      <c r="E68" s="29"/>
    </row>
    <row r="69" spans="1:5" x14ac:dyDescent="0.2">
      <c r="D69" s="20"/>
      <c r="E69" s="21"/>
    </row>
    <row r="70" spans="1:5" x14ac:dyDescent="0.2">
      <c r="B70" s="22"/>
      <c r="D70" s="20"/>
      <c r="E70" s="32"/>
    </row>
    <row r="71" spans="1:5" x14ac:dyDescent="0.2">
      <c r="C71" s="22"/>
      <c r="D71" s="20"/>
      <c r="E71" s="23"/>
    </row>
    <row r="72" spans="1:5" x14ac:dyDescent="0.2">
      <c r="C72" s="22"/>
      <c r="D72" s="28"/>
      <c r="E72" s="25"/>
    </row>
    <row r="73" spans="1:5" x14ac:dyDescent="0.2">
      <c r="D73" s="20"/>
      <c r="E73" s="21"/>
    </row>
    <row r="74" spans="1:5" x14ac:dyDescent="0.2">
      <c r="D74" s="20"/>
      <c r="E74" s="21"/>
    </row>
    <row r="75" spans="1:5" x14ac:dyDescent="0.2">
      <c r="D75" s="36"/>
      <c r="E75" s="37"/>
    </row>
    <row r="76" spans="1:5" x14ac:dyDescent="0.2">
      <c r="D76" s="20"/>
      <c r="E76" s="21"/>
    </row>
    <row r="77" spans="1:5" x14ac:dyDescent="0.2">
      <c r="D77" s="20"/>
      <c r="E77" s="21"/>
    </row>
    <row r="78" spans="1:5" x14ac:dyDescent="0.2">
      <c r="D78" s="20"/>
      <c r="E78" s="21"/>
    </row>
    <row r="79" spans="1:5" x14ac:dyDescent="0.2">
      <c r="D79" s="28"/>
      <c r="E79" s="25"/>
    </row>
    <row r="80" spans="1:5" x14ac:dyDescent="0.2">
      <c r="D80" s="20"/>
      <c r="E80" s="21"/>
    </row>
    <row r="81" spans="1:5" x14ac:dyDescent="0.2">
      <c r="D81" s="28"/>
      <c r="E81" s="25"/>
    </row>
    <row r="82" spans="1:5" x14ac:dyDescent="0.2">
      <c r="D82" s="20"/>
      <c r="E82" s="21"/>
    </row>
    <row r="83" spans="1:5" x14ac:dyDescent="0.2">
      <c r="D83" s="20"/>
      <c r="E83" s="21"/>
    </row>
    <row r="84" spans="1:5" x14ac:dyDescent="0.2">
      <c r="D84" s="20"/>
      <c r="E84" s="21"/>
    </row>
    <row r="85" spans="1:5" x14ac:dyDescent="0.2">
      <c r="D85" s="20"/>
      <c r="E85" s="21"/>
    </row>
    <row r="86" spans="1:5" ht="28.5" customHeight="1" x14ac:dyDescent="0.2">
      <c r="A86" s="38"/>
      <c r="B86" s="38"/>
      <c r="C86" s="38"/>
      <c r="D86" s="39"/>
      <c r="E86" s="40"/>
    </row>
    <row r="87" spans="1:5" x14ac:dyDescent="0.2">
      <c r="C87" s="22"/>
      <c r="D87" s="20"/>
      <c r="E87" s="23"/>
    </row>
    <row r="88" spans="1:5" x14ac:dyDescent="0.2">
      <c r="D88" s="41"/>
      <c r="E88" s="42"/>
    </row>
    <row r="89" spans="1:5" x14ac:dyDescent="0.2">
      <c r="D89" s="20"/>
      <c r="E89" s="21"/>
    </row>
    <row r="90" spans="1:5" x14ac:dyDescent="0.2">
      <c r="D90" s="36"/>
      <c r="E90" s="37"/>
    </row>
    <row r="91" spans="1:5" x14ac:dyDescent="0.2">
      <c r="D91" s="36"/>
      <c r="E91" s="37"/>
    </row>
    <row r="92" spans="1:5" x14ac:dyDescent="0.2">
      <c r="D92" s="20"/>
      <c r="E92" s="21"/>
    </row>
    <row r="93" spans="1:5" x14ac:dyDescent="0.2">
      <c r="D93" s="28"/>
      <c r="E93" s="25"/>
    </row>
    <row r="94" spans="1:5" x14ac:dyDescent="0.2">
      <c r="D94" s="20"/>
      <c r="E94" s="21"/>
    </row>
    <row r="95" spans="1:5" x14ac:dyDescent="0.2">
      <c r="D95" s="20"/>
      <c r="E95" s="21"/>
    </row>
    <row r="96" spans="1:5" x14ac:dyDescent="0.2">
      <c r="D96" s="28"/>
      <c r="E96" s="25"/>
    </row>
    <row r="97" spans="2:5" x14ac:dyDescent="0.2">
      <c r="D97" s="20"/>
      <c r="E97" s="21"/>
    </row>
    <row r="98" spans="2:5" x14ac:dyDescent="0.2">
      <c r="D98" s="36"/>
      <c r="E98" s="37"/>
    </row>
    <row r="99" spans="2:5" x14ac:dyDescent="0.2">
      <c r="D99" s="28"/>
      <c r="E99" s="42"/>
    </row>
    <row r="100" spans="2:5" x14ac:dyDescent="0.2">
      <c r="D100" s="26"/>
      <c r="E100" s="37"/>
    </row>
    <row r="101" spans="2:5" x14ac:dyDescent="0.2">
      <c r="D101" s="28"/>
      <c r="E101" s="25"/>
    </row>
    <row r="102" spans="2:5" x14ac:dyDescent="0.2">
      <c r="D102" s="20"/>
      <c r="E102" s="21"/>
    </row>
    <row r="103" spans="2:5" x14ac:dyDescent="0.2">
      <c r="C103" s="22"/>
      <c r="D103" s="20"/>
      <c r="E103" s="23"/>
    </row>
    <row r="104" spans="2:5" x14ac:dyDescent="0.2">
      <c r="D104" s="26"/>
      <c r="E104" s="25"/>
    </row>
    <row r="105" spans="2:5" x14ac:dyDescent="0.2">
      <c r="D105" s="26"/>
      <c r="E105" s="37"/>
    </row>
    <row r="106" spans="2:5" x14ac:dyDescent="0.2">
      <c r="C106" s="22"/>
      <c r="D106" s="26"/>
      <c r="E106" s="43"/>
    </row>
    <row r="107" spans="2:5" x14ac:dyDescent="0.2">
      <c r="C107" s="22"/>
      <c r="D107" s="28"/>
      <c r="E107" s="29"/>
    </row>
    <row r="108" spans="2:5" x14ac:dyDescent="0.2">
      <c r="D108" s="20"/>
      <c r="E108" s="21"/>
    </row>
    <row r="109" spans="2:5" x14ac:dyDescent="0.2">
      <c r="D109" s="41"/>
      <c r="E109" s="44"/>
    </row>
    <row r="110" spans="2:5" ht="11.25" customHeight="1" x14ac:dyDescent="0.2">
      <c r="D110" s="36"/>
      <c r="E110" s="37"/>
    </row>
    <row r="111" spans="2:5" ht="24" customHeight="1" x14ac:dyDescent="0.2">
      <c r="B111" s="22"/>
      <c r="D111" s="36"/>
      <c r="E111" s="45"/>
    </row>
    <row r="112" spans="2:5" ht="15" customHeight="1" x14ac:dyDescent="0.2">
      <c r="C112" s="22"/>
      <c r="D112" s="36"/>
      <c r="E112" s="45"/>
    </row>
    <row r="113" spans="1:5" ht="11.25" customHeight="1" x14ac:dyDescent="0.2">
      <c r="D113" s="41"/>
      <c r="E113" s="42"/>
    </row>
    <row r="114" spans="1:5" x14ac:dyDescent="0.2">
      <c r="D114" s="36"/>
      <c r="E114" s="37"/>
    </row>
    <row r="115" spans="1:5" ht="13.5" customHeight="1" x14ac:dyDescent="0.2">
      <c r="B115" s="22"/>
      <c r="D115" s="36"/>
      <c r="E115" s="46"/>
    </row>
    <row r="116" spans="1:5" ht="12.75" customHeight="1" x14ac:dyDescent="0.2">
      <c r="C116" s="22"/>
      <c r="D116" s="36"/>
      <c r="E116" s="23"/>
    </row>
    <row r="117" spans="1:5" ht="12.75" customHeight="1" x14ac:dyDescent="0.2">
      <c r="C117" s="22"/>
      <c r="D117" s="28"/>
      <c r="E117" s="29"/>
    </row>
    <row r="118" spans="1:5" x14ac:dyDescent="0.2">
      <c r="D118" s="20"/>
      <c r="E118" s="21"/>
    </row>
    <row r="119" spans="1:5" x14ac:dyDescent="0.2">
      <c r="C119" s="22"/>
      <c r="D119" s="20"/>
      <c r="E119" s="43"/>
    </row>
    <row r="120" spans="1:5" x14ac:dyDescent="0.2">
      <c r="D120" s="41"/>
      <c r="E120" s="42"/>
    </row>
    <row r="121" spans="1:5" x14ac:dyDescent="0.2">
      <c r="D121" s="36"/>
      <c r="E121" s="37"/>
    </row>
    <row r="122" spans="1:5" x14ac:dyDescent="0.2">
      <c r="D122" s="20"/>
      <c r="E122" s="21"/>
    </row>
    <row r="123" spans="1:5" ht="19.5" customHeight="1" x14ac:dyDescent="0.2">
      <c r="A123" s="47"/>
      <c r="B123" s="8"/>
      <c r="C123" s="8"/>
      <c r="D123" s="8"/>
      <c r="E123" s="32"/>
    </row>
    <row r="124" spans="1:5" ht="15" customHeight="1" x14ac:dyDescent="0.2">
      <c r="A124" s="22"/>
      <c r="D124" s="34"/>
      <c r="E124" s="32"/>
    </row>
    <row r="125" spans="1:5" x14ac:dyDescent="0.2">
      <c r="A125" s="22"/>
      <c r="B125" s="22"/>
      <c r="D125" s="34"/>
      <c r="E125" s="23"/>
    </row>
    <row r="126" spans="1:5" x14ac:dyDescent="0.2">
      <c r="C126" s="22"/>
      <c r="D126" s="20"/>
      <c r="E126" s="32"/>
    </row>
    <row r="127" spans="1:5" x14ac:dyDescent="0.2">
      <c r="D127" s="24"/>
      <c r="E127" s="25"/>
    </row>
    <row r="128" spans="1:5" x14ac:dyDescent="0.2">
      <c r="B128" s="22"/>
      <c r="D128" s="20"/>
      <c r="E128" s="23"/>
    </row>
    <row r="129" spans="1:5" x14ac:dyDescent="0.2">
      <c r="C129" s="22"/>
      <c r="D129" s="20"/>
      <c r="E129" s="23"/>
    </row>
    <row r="130" spans="1:5" x14ac:dyDescent="0.2">
      <c r="D130" s="28"/>
      <c r="E130" s="29"/>
    </row>
    <row r="131" spans="1:5" ht="22.5" customHeight="1" x14ac:dyDescent="0.2">
      <c r="C131" s="22"/>
      <c r="D131" s="20"/>
      <c r="E131" s="30"/>
    </row>
    <row r="132" spans="1:5" x14ac:dyDescent="0.2">
      <c r="D132" s="20"/>
      <c r="E132" s="29"/>
    </row>
    <row r="133" spans="1:5" x14ac:dyDescent="0.2">
      <c r="B133" s="22"/>
      <c r="D133" s="26"/>
      <c r="E133" s="32"/>
    </row>
    <row r="134" spans="1:5" x14ac:dyDescent="0.2">
      <c r="C134" s="22"/>
      <c r="D134" s="26"/>
      <c r="E134" s="33"/>
    </row>
    <row r="135" spans="1:5" x14ac:dyDescent="0.2">
      <c r="D135" s="28"/>
      <c r="E135" s="25"/>
    </row>
    <row r="136" spans="1:5" ht="13.5" customHeight="1" x14ac:dyDescent="0.2">
      <c r="A136" s="22"/>
      <c r="D136" s="34"/>
      <c r="E136" s="32"/>
    </row>
    <row r="137" spans="1:5" ht="13.5" customHeight="1" x14ac:dyDescent="0.2">
      <c r="B137" s="22"/>
      <c r="D137" s="20"/>
      <c r="E137" s="32"/>
    </row>
    <row r="138" spans="1:5" ht="13.5" customHeight="1" x14ac:dyDescent="0.2">
      <c r="C138" s="22"/>
      <c r="D138" s="20"/>
      <c r="E138" s="23"/>
    </row>
    <row r="139" spans="1:5" x14ac:dyDescent="0.2">
      <c r="C139" s="22"/>
      <c r="D139" s="28"/>
      <c r="E139" s="25"/>
    </row>
    <row r="140" spans="1:5" x14ac:dyDescent="0.2">
      <c r="C140" s="22"/>
      <c r="D140" s="20"/>
      <c r="E140" s="23"/>
    </row>
    <row r="141" spans="1:5" x14ac:dyDescent="0.2">
      <c r="D141" s="41"/>
      <c r="E141" s="42"/>
    </row>
    <row r="142" spans="1:5" x14ac:dyDescent="0.2">
      <c r="C142" s="22"/>
      <c r="D142" s="26"/>
      <c r="E142" s="43"/>
    </row>
    <row r="143" spans="1:5" x14ac:dyDescent="0.2">
      <c r="C143" s="22"/>
      <c r="D143" s="28"/>
      <c r="E143" s="29"/>
    </row>
    <row r="144" spans="1:5" x14ac:dyDescent="0.2">
      <c r="D144" s="41"/>
      <c r="E144" s="48"/>
    </row>
    <row r="145" spans="1:5" x14ac:dyDescent="0.2">
      <c r="B145" s="22"/>
      <c r="D145" s="36"/>
      <c r="E145" s="46"/>
    </row>
    <row r="146" spans="1:5" x14ac:dyDescent="0.2">
      <c r="C146" s="22"/>
      <c r="D146" s="36"/>
      <c r="E146" s="23"/>
    </row>
    <row r="147" spans="1:5" x14ac:dyDescent="0.2">
      <c r="C147" s="22"/>
      <c r="D147" s="28"/>
      <c r="E147" s="29"/>
    </row>
    <row r="148" spans="1:5" x14ac:dyDescent="0.2">
      <c r="C148" s="22"/>
      <c r="D148" s="28"/>
      <c r="E148" s="29"/>
    </row>
    <row r="149" spans="1:5" x14ac:dyDescent="0.2">
      <c r="D149" s="20"/>
      <c r="E149" s="21"/>
    </row>
    <row r="150" spans="1:5" s="49" customFormat="1" ht="18" customHeight="1" x14ac:dyDescent="0.25">
      <c r="A150" s="180"/>
      <c r="B150" s="181"/>
      <c r="C150" s="181"/>
      <c r="D150" s="181"/>
      <c r="E150" s="181"/>
    </row>
    <row r="151" spans="1:5" ht="28.5" customHeight="1" x14ac:dyDescent="0.2">
      <c r="A151" s="38"/>
      <c r="B151" s="38"/>
      <c r="C151" s="38"/>
      <c r="D151" s="39"/>
      <c r="E151" s="40"/>
    </row>
    <row r="153" spans="1:5" ht="15.75" x14ac:dyDescent="0.2">
      <c r="A153" s="51"/>
      <c r="B153" s="22"/>
      <c r="C153" s="22"/>
      <c r="D153" s="52"/>
      <c r="E153" s="7"/>
    </row>
    <row r="154" spans="1:5" x14ac:dyDescent="0.2">
      <c r="A154" s="22"/>
      <c r="B154" s="22"/>
      <c r="C154" s="22"/>
      <c r="D154" s="52"/>
      <c r="E154" s="7"/>
    </row>
    <row r="155" spans="1:5" ht="17.25" customHeight="1" x14ac:dyDescent="0.2">
      <c r="A155" s="22"/>
      <c r="B155" s="22"/>
      <c r="C155" s="22"/>
      <c r="D155" s="52"/>
      <c r="E155" s="7"/>
    </row>
    <row r="156" spans="1:5" ht="13.5" customHeight="1" x14ac:dyDescent="0.2">
      <c r="A156" s="22"/>
      <c r="B156" s="22"/>
      <c r="C156" s="22"/>
      <c r="D156" s="52"/>
      <c r="E156" s="7"/>
    </row>
    <row r="157" spans="1:5" x14ac:dyDescent="0.2">
      <c r="A157" s="22"/>
      <c r="B157" s="22"/>
      <c r="C157" s="22"/>
      <c r="D157" s="52"/>
      <c r="E157" s="7"/>
    </row>
    <row r="158" spans="1:5" x14ac:dyDescent="0.2">
      <c r="A158" s="22"/>
      <c r="B158" s="22"/>
      <c r="C158" s="22"/>
    </row>
    <row r="159" spans="1:5" x14ac:dyDescent="0.2">
      <c r="A159" s="22"/>
      <c r="B159" s="22"/>
      <c r="C159" s="22"/>
      <c r="D159" s="52"/>
      <c r="E159" s="7"/>
    </row>
    <row r="160" spans="1:5" x14ac:dyDescent="0.2">
      <c r="A160" s="22"/>
      <c r="B160" s="22"/>
      <c r="C160" s="22"/>
      <c r="D160" s="52"/>
      <c r="E160" s="53"/>
    </row>
    <row r="161" spans="1:5" x14ac:dyDescent="0.2">
      <c r="A161" s="22"/>
      <c r="B161" s="22"/>
      <c r="C161" s="22"/>
      <c r="D161" s="52"/>
      <c r="E161" s="7"/>
    </row>
    <row r="162" spans="1:5" ht="22.5" customHeight="1" x14ac:dyDescent="0.2">
      <c r="A162" s="22"/>
      <c r="B162" s="22"/>
      <c r="C162" s="22"/>
      <c r="D162" s="52"/>
      <c r="E162" s="30"/>
    </row>
    <row r="163" spans="1:5" ht="22.5" customHeight="1" x14ac:dyDescent="0.2">
      <c r="D163" s="28"/>
      <c r="E163" s="31"/>
    </row>
  </sheetData>
  <mergeCells count="8">
    <mergeCell ref="A150:E150"/>
    <mergeCell ref="B3:H3"/>
    <mergeCell ref="B38:H38"/>
    <mergeCell ref="A1:H1"/>
    <mergeCell ref="B13:H13"/>
    <mergeCell ref="B15:H15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4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4"/>
  <sheetViews>
    <sheetView tabSelected="1" topLeftCell="A7" workbookViewId="0">
      <selection activeCell="U20" sqref="U20"/>
    </sheetView>
  </sheetViews>
  <sheetFormatPr defaultColWidth="11.42578125" defaultRowHeight="12.75" x14ac:dyDescent="0.2"/>
  <cols>
    <col min="1" max="1" width="4" style="5" customWidth="1"/>
    <col min="2" max="2" width="9.7109375" style="73" customWidth="1"/>
    <col min="3" max="3" width="29.140625" style="74" customWidth="1"/>
    <col min="4" max="4" width="12.42578125" style="74" customWidth="1"/>
    <col min="5" max="5" width="12.85546875" style="3" customWidth="1"/>
    <col min="6" max="6" width="10.28515625" style="3" customWidth="1"/>
    <col min="7" max="7" width="9" style="3" customWidth="1"/>
    <col min="8" max="9" width="2.5703125" style="3" customWidth="1"/>
    <col min="10" max="11" width="2.42578125" style="3" customWidth="1"/>
    <col min="12" max="12" width="11.28515625" style="3" customWidth="1"/>
    <col min="13" max="13" width="9.85546875" style="3" customWidth="1"/>
    <col min="14" max="14" width="9.5703125" style="3" customWidth="1"/>
    <col min="15" max="15" width="2.42578125" style="3" customWidth="1"/>
    <col min="16" max="16" width="2.855468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33" customHeight="1" thickBot="1" x14ac:dyDescent="0.25">
      <c r="A1" s="189" t="s">
        <v>86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1"/>
      <c r="R1" s="191"/>
    </row>
    <row r="2" spans="1:18" s="7" customFormat="1" ht="59.25" customHeight="1" x14ac:dyDescent="0.2">
      <c r="A2" s="203" t="s">
        <v>43</v>
      </c>
      <c r="B2" s="198" t="s">
        <v>38</v>
      </c>
      <c r="C2" s="198" t="s">
        <v>21</v>
      </c>
      <c r="D2" s="196" t="s">
        <v>93</v>
      </c>
      <c r="E2" s="205" t="s">
        <v>40</v>
      </c>
      <c r="F2" s="205" t="s">
        <v>62</v>
      </c>
      <c r="G2" s="205" t="s">
        <v>44</v>
      </c>
      <c r="H2" s="207" t="s">
        <v>46</v>
      </c>
      <c r="I2" s="208"/>
      <c r="J2" s="200" t="s">
        <v>63</v>
      </c>
      <c r="K2" s="201"/>
      <c r="L2" s="202"/>
      <c r="M2" s="192" t="s">
        <v>53</v>
      </c>
      <c r="N2" s="192" t="s">
        <v>54</v>
      </c>
      <c r="O2" s="192" t="s">
        <v>59</v>
      </c>
      <c r="P2" s="192" t="s">
        <v>60</v>
      </c>
      <c r="Q2" s="194" t="s">
        <v>82</v>
      </c>
      <c r="R2" s="195" t="s">
        <v>94</v>
      </c>
    </row>
    <row r="3" spans="1:18" s="7" customFormat="1" ht="0.75" hidden="1" customHeight="1" x14ac:dyDescent="0.2">
      <c r="A3" s="204"/>
      <c r="B3" s="199"/>
      <c r="C3" s="199"/>
      <c r="D3" s="197"/>
      <c r="E3" s="206"/>
      <c r="F3" s="206"/>
      <c r="G3" s="206"/>
      <c r="H3" s="82" t="s">
        <v>67</v>
      </c>
      <c r="I3" s="82" t="s">
        <v>68</v>
      </c>
      <c r="J3" s="118" t="s">
        <v>64</v>
      </c>
      <c r="K3" s="118" t="s">
        <v>65</v>
      </c>
      <c r="L3" s="118" t="s">
        <v>66</v>
      </c>
      <c r="M3" s="193"/>
      <c r="N3" s="193"/>
      <c r="O3" s="193"/>
      <c r="P3" s="193"/>
      <c r="Q3" s="193"/>
      <c r="R3" s="193"/>
    </row>
    <row r="4" spans="1:18" s="7" customFormat="1" ht="24" x14ac:dyDescent="0.2">
      <c r="A4" s="84">
        <v>11</v>
      </c>
      <c r="B4" s="119" t="s">
        <v>75</v>
      </c>
      <c r="C4" s="119" t="s">
        <v>39</v>
      </c>
      <c r="D4" s="138"/>
      <c r="E4" s="139">
        <v>547000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 x14ac:dyDescent="0.2">
      <c r="A5" s="84">
        <v>21</v>
      </c>
      <c r="B5" s="119" t="s">
        <v>48</v>
      </c>
      <c r="C5" s="119" t="s">
        <v>42</v>
      </c>
      <c r="D5" s="138"/>
      <c r="E5" s="139"/>
      <c r="F5" s="139">
        <v>120000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 x14ac:dyDescent="0.2">
      <c r="A6" s="84">
        <v>31</v>
      </c>
      <c r="B6" s="119" t="s">
        <v>49</v>
      </c>
      <c r="C6" s="119" t="s">
        <v>45</v>
      </c>
      <c r="D6" s="138"/>
      <c r="E6" s="139"/>
      <c r="F6" s="139"/>
      <c r="G6" s="139">
        <v>700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 x14ac:dyDescent="0.2">
      <c r="A7" s="84">
        <v>41</v>
      </c>
      <c r="B7" s="158" t="s">
        <v>50</v>
      </c>
      <c r="C7" s="119" t="s">
        <v>47</v>
      </c>
      <c r="D7" s="138"/>
      <c r="E7" s="139"/>
      <c r="F7" s="139"/>
      <c r="G7" s="139"/>
      <c r="H7" s="139" t="s">
        <v>69</v>
      </c>
      <c r="I7" s="139" t="s">
        <v>69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 x14ac:dyDescent="0.2">
      <c r="A8" s="84">
        <v>42</v>
      </c>
      <c r="B8" s="85" t="s">
        <v>52</v>
      </c>
      <c r="C8" s="122" t="s">
        <v>51</v>
      </c>
      <c r="D8" s="140"/>
      <c r="E8" s="141"/>
      <c r="F8" s="141"/>
      <c r="G8" s="141"/>
      <c r="H8" s="141"/>
      <c r="I8" s="141"/>
      <c r="J8" s="141" t="s">
        <v>41</v>
      </c>
      <c r="K8" s="141" t="s">
        <v>41</v>
      </c>
      <c r="L8" s="141">
        <v>340000</v>
      </c>
      <c r="M8" s="141"/>
      <c r="N8" s="141"/>
      <c r="O8" s="141"/>
      <c r="P8" s="141"/>
      <c r="Q8" s="82"/>
      <c r="R8" s="82"/>
    </row>
    <row r="9" spans="1:18" s="7" customFormat="1" x14ac:dyDescent="0.2">
      <c r="A9" s="84">
        <v>51</v>
      </c>
      <c r="B9" s="85" t="s">
        <v>55</v>
      </c>
      <c r="C9" s="86" t="s">
        <v>56</v>
      </c>
      <c r="D9" s="94"/>
      <c r="E9" s="141"/>
      <c r="F9" s="141"/>
      <c r="G9" s="141"/>
      <c r="H9" s="141"/>
      <c r="I9" s="141"/>
      <c r="J9" s="141"/>
      <c r="K9" s="141"/>
      <c r="L9" s="95"/>
      <c r="M9" s="141">
        <v>6800</v>
      </c>
      <c r="N9" s="141"/>
      <c r="O9" s="141"/>
      <c r="P9" s="141"/>
      <c r="Q9" s="82"/>
      <c r="R9" s="82"/>
    </row>
    <row r="10" spans="1:18" x14ac:dyDescent="0.2">
      <c r="A10" s="84">
        <v>61</v>
      </c>
      <c r="B10" s="85" t="s">
        <v>57</v>
      </c>
      <c r="C10" s="86" t="s">
        <v>58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600</v>
      </c>
      <c r="O10" s="95"/>
      <c r="P10" s="95"/>
      <c r="Q10" s="83"/>
      <c r="R10" s="83"/>
    </row>
    <row r="11" spans="1:18" ht="13.5" thickBot="1" x14ac:dyDescent="0.25">
      <c r="A11" s="123"/>
      <c r="B11" s="124"/>
      <c r="C11" s="125" t="s">
        <v>61</v>
      </c>
      <c r="D11" s="126">
        <v>1015100</v>
      </c>
      <c r="E11" s="134">
        <v>547000</v>
      </c>
      <c r="F11" s="134">
        <v>120000</v>
      </c>
      <c r="G11" s="134">
        <v>700</v>
      </c>
      <c r="H11" s="142"/>
      <c r="I11" s="142"/>
      <c r="J11" s="142"/>
      <c r="K11" s="142"/>
      <c r="L11" s="134">
        <v>340000</v>
      </c>
      <c r="M11" s="142"/>
      <c r="N11" s="134">
        <v>600</v>
      </c>
      <c r="O11" s="127"/>
      <c r="P11" s="128"/>
      <c r="Q11" s="133">
        <v>1031750</v>
      </c>
      <c r="R11" s="143">
        <v>758700</v>
      </c>
    </row>
    <row r="12" spans="1:18" s="7" customFormat="1" ht="25.5" x14ac:dyDescent="0.2">
      <c r="A12" s="87"/>
      <c r="B12" s="88"/>
      <c r="C12" s="89" t="s">
        <v>71</v>
      </c>
      <c r="D12" s="96"/>
      <c r="E12" s="99"/>
      <c r="F12" s="99"/>
      <c r="G12" s="99"/>
      <c r="H12" s="87"/>
      <c r="I12" s="87"/>
      <c r="J12" s="87"/>
      <c r="K12" s="87"/>
      <c r="L12" s="98"/>
      <c r="M12" s="87"/>
      <c r="N12" s="87"/>
      <c r="O12" s="87"/>
      <c r="P12" s="87"/>
      <c r="Q12" s="154"/>
      <c r="R12" s="154"/>
    </row>
    <row r="13" spans="1:18" s="7" customFormat="1" ht="12.75" customHeight="1" x14ac:dyDescent="0.2">
      <c r="A13" s="87"/>
      <c r="B13" s="129" t="s">
        <v>37</v>
      </c>
      <c r="C13" s="130" t="s">
        <v>70</v>
      </c>
      <c r="D13" s="131">
        <f>SUM(D14)</f>
        <v>558300</v>
      </c>
      <c r="E13" s="131">
        <f>SUM(E14)</f>
        <v>447000</v>
      </c>
      <c r="F13" s="131">
        <f>SUM(F14)</f>
        <v>110000</v>
      </c>
      <c r="G13" s="131">
        <f>SUM(G14)</f>
        <v>700</v>
      </c>
      <c r="H13" s="87"/>
      <c r="I13" s="87"/>
      <c r="J13" s="87"/>
      <c r="K13" s="87"/>
      <c r="L13" s="131">
        <v>0</v>
      </c>
      <c r="M13" s="163">
        <v>0</v>
      </c>
      <c r="N13" s="131">
        <f>SUM(N14)</f>
        <v>600</v>
      </c>
      <c r="O13" s="87"/>
      <c r="P13" s="87"/>
      <c r="Q13" s="135"/>
      <c r="R13" s="154"/>
    </row>
    <row r="14" spans="1:18" s="7" customFormat="1" x14ac:dyDescent="0.2">
      <c r="A14" s="87"/>
      <c r="B14" s="88">
        <v>3</v>
      </c>
      <c r="C14" s="89" t="s">
        <v>22</v>
      </c>
      <c r="D14" s="96">
        <f>SUM(E14:N14)</f>
        <v>558300</v>
      </c>
      <c r="E14" s="99">
        <f>SUM(E15,E19,E25)</f>
        <v>447000</v>
      </c>
      <c r="F14" s="99">
        <f>SUM(F15,F19,F25)</f>
        <v>110000</v>
      </c>
      <c r="G14" s="99">
        <f>SUM(G15,G19,G25)</f>
        <v>700</v>
      </c>
      <c r="H14" s="87"/>
      <c r="I14" s="87"/>
      <c r="J14" s="87"/>
      <c r="K14" s="87"/>
      <c r="L14" s="99">
        <f>SUM(L15,L19,L25)</f>
        <v>0</v>
      </c>
      <c r="M14" s="99"/>
      <c r="N14" s="99">
        <f>SUM(N15,N19,N25)</f>
        <v>600</v>
      </c>
      <c r="O14" s="87"/>
      <c r="P14" s="87"/>
      <c r="Q14" s="135"/>
      <c r="R14" s="154"/>
    </row>
    <row r="15" spans="1:18" s="7" customFormat="1" x14ac:dyDescent="0.2">
      <c r="A15" s="87"/>
      <c r="B15" s="88">
        <v>31</v>
      </c>
      <c r="C15" s="89" t="s">
        <v>23</v>
      </c>
      <c r="D15" s="99">
        <f t="shared" ref="D15:D18" si="0">SUM(E15:G15)</f>
        <v>387500</v>
      </c>
      <c r="E15" s="99">
        <f>SUM(E16+E17+E18)</f>
        <v>387500</v>
      </c>
      <c r="F15" s="99">
        <f>SUM(F16+F17+F18)</f>
        <v>0</v>
      </c>
      <c r="G15" s="99">
        <f>SUM(G16+G17+G18)</f>
        <v>0</v>
      </c>
      <c r="H15" s="87"/>
      <c r="I15" s="87"/>
      <c r="J15" s="87"/>
      <c r="K15" s="87"/>
      <c r="L15" s="98"/>
      <c r="M15" s="99"/>
      <c r="N15" s="87"/>
      <c r="O15" s="87"/>
      <c r="P15" s="87"/>
      <c r="Q15" s="135">
        <v>400600</v>
      </c>
      <c r="R15" s="154">
        <v>413000</v>
      </c>
    </row>
    <row r="16" spans="1:18" x14ac:dyDescent="0.2">
      <c r="A16" s="90"/>
      <c r="B16" s="91">
        <v>311</v>
      </c>
      <c r="C16" s="92" t="s">
        <v>24</v>
      </c>
      <c r="D16" s="97">
        <f t="shared" si="0"/>
        <v>315000</v>
      </c>
      <c r="E16" s="98">
        <v>315000</v>
      </c>
      <c r="F16" s="98"/>
      <c r="G16" s="98"/>
      <c r="H16" s="90"/>
      <c r="I16" s="90"/>
      <c r="J16" s="90"/>
      <c r="K16" s="90"/>
      <c r="L16" s="98"/>
      <c r="M16" s="98"/>
      <c r="N16" s="90"/>
      <c r="O16" s="90"/>
      <c r="P16" s="90"/>
      <c r="Q16" s="136"/>
      <c r="R16" s="155"/>
    </row>
    <row r="17" spans="1:18" x14ac:dyDescent="0.2">
      <c r="A17" s="90"/>
      <c r="B17" s="91">
        <v>312</v>
      </c>
      <c r="C17" s="92" t="s">
        <v>25</v>
      </c>
      <c r="D17" s="97">
        <f t="shared" si="0"/>
        <v>20500</v>
      </c>
      <c r="E17" s="98">
        <v>20500</v>
      </c>
      <c r="F17" s="98"/>
      <c r="G17" s="98"/>
      <c r="H17" s="90"/>
      <c r="I17" s="90"/>
      <c r="J17" s="90"/>
      <c r="K17" s="90"/>
      <c r="L17" s="98"/>
      <c r="M17" s="98"/>
      <c r="N17" s="90"/>
      <c r="O17" s="90"/>
      <c r="P17" s="90"/>
      <c r="Q17" s="136"/>
      <c r="R17" s="155"/>
    </row>
    <row r="18" spans="1:18" x14ac:dyDescent="0.2">
      <c r="A18" s="90"/>
      <c r="B18" s="91">
        <v>313</v>
      </c>
      <c r="C18" s="92" t="s">
        <v>26</v>
      </c>
      <c r="D18" s="97">
        <f t="shared" si="0"/>
        <v>52000</v>
      </c>
      <c r="E18" s="98">
        <v>52000</v>
      </c>
      <c r="F18" s="98"/>
      <c r="G18" s="98"/>
      <c r="H18" s="90"/>
      <c r="I18" s="90"/>
      <c r="J18" s="90"/>
      <c r="K18" s="90"/>
      <c r="L18" s="98"/>
      <c r="M18" s="98"/>
      <c r="N18" s="90"/>
      <c r="O18" s="90"/>
      <c r="P18" s="90"/>
      <c r="Q18" s="136"/>
      <c r="R18" s="155"/>
    </row>
    <row r="19" spans="1:18" s="7" customFormat="1" x14ac:dyDescent="0.2">
      <c r="A19" s="87"/>
      <c r="B19" s="88">
        <v>32</v>
      </c>
      <c r="C19" s="89" t="s">
        <v>27</v>
      </c>
      <c r="D19" s="96">
        <f>SUM(E19:N19)</f>
        <v>169900</v>
      </c>
      <c r="E19" s="99">
        <f>SUM(E20,E21,E23,E22,E24)</f>
        <v>59500</v>
      </c>
      <c r="F19" s="99">
        <f>SUM(F20,F21,F22,F23,F24)</f>
        <v>109100</v>
      </c>
      <c r="G19" s="99">
        <f>SUM(G20,G21,G22,G23,G24)</f>
        <v>700</v>
      </c>
      <c r="H19" s="87"/>
      <c r="I19" s="87"/>
      <c r="J19" s="87"/>
      <c r="K19" s="87"/>
      <c r="L19" s="99">
        <f>SUM(L20,L21,L22,L24)</f>
        <v>0</v>
      </c>
      <c r="M19" s="99"/>
      <c r="N19" s="99">
        <f>SUM(N20,N21,N22,N24)</f>
        <v>600</v>
      </c>
      <c r="O19" s="87"/>
      <c r="P19" s="87"/>
      <c r="Q19" s="135">
        <v>182520</v>
      </c>
      <c r="R19" s="154">
        <v>180740</v>
      </c>
    </row>
    <row r="20" spans="1:18" x14ac:dyDescent="0.2">
      <c r="A20" s="90"/>
      <c r="B20" s="91">
        <v>321</v>
      </c>
      <c r="C20" s="92" t="s">
        <v>28</v>
      </c>
      <c r="D20" s="97">
        <f>SUM(E20:N20)</f>
        <v>10300</v>
      </c>
      <c r="E20" s="98">
        <v>8500</v>
      </c>
      <c r="F20" s="97">
        <v>1800</v>
      </c>
      <c r="G20" s="98"/>
      <c r="H20" s="90"/>
      <c r="I20" s="90"/>
      <c r="J20" s="90"/>
      <c r="K20" s="90"/>
      <c r="L20" s="98"/>
      <c r="M20" s="98"/>
      <c r="N20" s="90"/>
      <c r="O20" s="90"/>
      <c r="P20" s="90"/>
      <c r="Q20" s="136"/>
      <c r="R20" s="155"/>
    </row>
    <row r="21" spans="1:18" x14ac:dyDescent="0.2">
      <c r="A21" s="90"/>
      <c r="B21" s="91">
        <v>322</v>
      </c>
      <c r="C21" s="92" t="s">
        <v>29</v>
      </c>
      <c r="D21" s="97">
        <f t="shared" ref="D21" si="1">SUM(E21:G21)</f>
        <v>48200</v>
      </c>
      <c r="E21" s="98">
        <v>17000</v>
      </c>
      <c r="F21" s="98">
        <v>30500</v>
      </c>
      <c r="G21" s="98">
        <v>700</v>
      </c>
      <c r="H21" s="90"/>
      <c r="I21" s="90"/>
      <c r="J21" s="90"/>
      <c r="K21" s="90"/>
      <c r="L21" s="98"/>
      <c r="M21" s="98"/>
      <c r="N21" s="90"/>
      <c r="O21" s="90"/>
      <c r="P21" s="90"/>
      <c r="Q21" s="136"/>
      <c r="R21" s="155"/>
    </row>
    <row r="22" spans="1:18" s="160" customFormat="1" x14ac:dyDescent="0.2">
      <c r="A22" s="90"/>
      <c r="B22" s="91">
        <v>323</v>
      </c>
      <c r="C22" s="92" t="s">
        <v>30</v>
      </c>
      <c r="D22" s="98">
        <f>SUM(E22:N22)</f>
        <v>105400</v>
      </c>
      <c r="E22" s="98">
        <v>32000</v>
      </c>
      <c r="F22" s="98">
        <v>72800</v>
      </c>
      <c r="G22" s="98"/>
      <c r="H22" s="90"/>
      <c r="I22" s="90"/>
      <c r="J22" s="90"/>
      <c r="K22" s="90"/>
      <c r="L22" s="98"/>
      <c r="M22" s="98"/>
      <c r="N22" s="98">
        <v>600</v>
      </c>
      <c r="O22" s="90"/>
      <c r="P22" s="90"/>
      <c r="Q22" s="136"/>
      <c r="R22" s="155"/>
    </row>
    <row r="23" spans="1:18" x14ac:dyDescent="0.2">
      <c r="A23" s="90"/>
      <c r="B23" s="91">
        <v>324</v>
      </c>
      <c r="C23" s="92" t="s">
        <v>83</v>
      </c>
      <c r="D23" s="97">
        <f>SUM(E23:G23)</f>
        <v>1000</v>
      </c>
      <c r="E23" s="98">
        <v>0</v>
      </c>
      <c r="F23" s="98">
        <v>1000</v>
      </c>
      <c r="G23" s="98"/>
      <c r="H23" s="90"/>
      <c r="I23" s="90"/>
      <c r="J23" s="90"/>
      <c r="K23" s="90"/>
      <c r="L23" s="98"/>
      <c r="M23" s="98"/>
      <c r="N23" s="90"/>
      <c r="O23" s="90"/>
      <c r="P23" s="90"/>
      <c r="Q23" s="136"/>
      <c r="R23" s="155"/>
    </row>
    <row r="24" spans="1:18" ht="24" x14ac:dyDescent="0.2">
      <c r="A24" s="90"/>
      <c r="B24" s="91">
        <v>329</v>
      </c>
      <c r="C24" s="152" t="s">
        <v>31</v>
      </c>
      <c r="D24" s="97">
        <f t="shared" ref="D24" si="2">SUM(E24:N24)</f>
        <v>5000</v>
      </c>
      <c r="E24" s="98">
        <v>2000</v>
      </c>
      <c r="F24" s="98">
        <v>3000</v>
      </c>
      <c r="G24" s="98"/>
      <c r="H24" s="90"/>
      <c r="I24" s="90"/>
      <c r="J24" s="90"/>
      <c r="K24" s="90"/>
      <c r="L24" s="98"/>
      <c r="M24" s="98"/>
      <c r="N24" s="98"/>
      <c r="O24" s="90"/>
      <c r="P24" s="90"/>
      <c r="Q24" s="136"/>
      <c r="R24" s="155"/>
    </row>
    <row r="25" spans="1:18" s="7" customFormat="1" x14ac:dyDescent="0.2">
      <c r="A25" s="87"/>
      <c r="B25" s="88">
        <v>34</v>
      </c>
      <c r="C25" s="89" t="s">
        <v>32</v>
      </c>
      <c r="D25" s="96">
        <f>SUM(E25:F25)</f>
        <v>900</v>
      </c>
      <c r="E25" s="99">
        <f>SUM(E26)</f>
        <v>0</v>
      </c>
      <c r="F25" s="99">
        <f>SUM(F26)</f>
        <v>900</v>
      </c>
      <c r="G25" s="99"/>
      <c r="H25" s="87"/>
      <c r="I25" s="87"/>
      <c r="J25" s="87"/>
      <c r="K25" s="87"/>
      <c r="L25" s="98"/>
      <c r="M25" s="99"/>
      <c r="N25" s="87"/>
      <c r="O25" s="87"/>
      <c r="P25" s="87"/>
      <c r="Q25" s="135">
        <v>930</v>
      </c>
      <c r="R25" s="154">
        <v>960</v>
      </c>
    </row>
    <row r="26" spans="1:18" x14ac:dyDescent="0.2">
      <c r="A26" s="90"/>
      <c r="B26" s="91">
        <v>343</v>
      </c>
      <c r="C26" s="92" t="s">
        <v>33</v>
      </c>
      <c r="D26" s="97">
        <f>SUM(E26:G26)</f>
        <v>900</v>
      </c>
      <c r="E26" s="98">
        <v>0</v>
      </c>
      <c r="F26" s="98">
        <v>900</v>
      </c>
      <c r="G26" s="98"/>
      <c r="H26" s="90"/>
      <c r="I26" s="90"/>
      <c r="J26" s="90"/>
      <c r="K26" s="90"/>
      <c r="L26" s="98"/>
      <c r="M26" s="98"/>
      <c r="N26" s="90"/>
      <c r="O26" s="90"/>
      <c r="P26" s="90"/>
      <c r="Q26" s="136"/>
      <c r="R26" s="155"/>
    </row>
    <row r="27" spans="1:18" s="162" customFormat="1" x14ac:dyDescent="0.2">
      <c r="A27" s="90"/>
      <c r="B27" s="129" t="s">
        <v>37</v>
      </c>
      <c r="C27" s="130" t="s">
        <v>96</v>
      </c>
      <c r="D27" s="131">
        <f>SUM(D28,D31)</f>
        <v>6800</v>
      </c>
      <c r="E27" s="163"/>
      <c r="F27" s="163"/>
      <c r="G27" s="163"/>
      <c r="H27" s="132"/>
      <c r="I27" s="132"/>
      <c r="J27" s="132"/>
      <c r="K27" s="132"/>
      <c r="L27" s="163"/>
      <c r="M27" s="163">
        <f>SUM(M28)</f>
        <v>6800</v>
      </c>
      <c r="N27" s="132"/>
      <c r="O27" s="132"/>
      <c r="P27" s="132"/>
      <c r="Q27" s="164"/>
      <c r="R27" s="165"/>
    </row>
    <row r="28" spans="1:18" s="162" customFormat="1" x14ac:dyDescent="0.2">
      <c r="A28" s="90"/>
      <c r="B28" s="91">
        <v>323</v>
      </c>
      <c r="C28" s="92" t="s">
        <v>30</v>
      </c>
      <c r="D28" s="97">
        <f>SUM(E28:M28)</f>
        <v>6800</v>
      </c>
      <c r="E28" s="98"/>
      <c r="F28" s="98"/>
      <c r="G28" s="98"/>
      <c r="H28" s="90"/>
      <c r="I28" s="90"/>
      <c r="J28" s="90"/>
      <c r="K28" s="90"/>
      <c r="L28" s="98"/>
      <c r="M28" s="98">
        <v>6800</v>
      </c>
      <c r="N28" s="90"/>
      <c r="O28" s="90"/>
      <c r="P28" s="90"/>
      <c r="Q28" s="136"/>
      <c r="R28" s="155"/>
    </row>
    <row r="29" spans="1:18" x14ac:dyDescent="0.2">
      <c r="A29" s="90"/>
      <c r="B29" s="129" t="s">
        <v>37</v>
      </c>
      <c r="C29" s="132" t="s">
        <v>74</v>
      </c>
      <c r="D29" s="131">
        <f>SUM(D30,D33)</f>
        <v>450000</v>
      </c>
      <c r="E29" s="131">
        <f>SUM(E30,E33)</f>
        <v>100000</v>
      </c>
      <c r="F29" s="131">
        <f>SUM(F30,F33)</f>
        <v>10000</v>
      </c>
      <c r="G29" s="99"/>
      <c r="H29" s="87"/>
      <c r="I29" s="87"/>
      <c r="J29" s="87"/>
      <c r="K29" s="87"/>
      <c r="L29" s="131">
        <f>SUM(L30,L33)</f>
        <v>340000</v>
      </c>
      <c r="M29" s="99"/>
      <c r="N29" s="87"/>
      <c r="O29" s="87"/>
      <c r="P29" s="87"/>
      <c r="Q29" s="135"/>
      <c r="R29" s="154"/>
    </row>
    <row r="30" spans="1:18" x14ac:dyDescent="0.2">
      <c r="A30" s="90"/>
      <c r="B30" s="88">
        <v>3</v>
      </c>
      <c r="C30" s="89" t="s">
        <v>22</v>
      </c>
      <c r="D30" s="99">
        <f t="shared" ref="D30:E31" si="3">SUM(D31)</f>
        <v>0</v>
      </c>
      <c r="E30" s="99">
        <f t="shared" si="3"/>
        <v>0</v>
      </c>
      <c r="F30" s="99"/>
      <c r="G30" s="99"/>
      <c r="H30" s="87"/>
      <c r="I30" s="87"/>
      <c r="J30" s="87"/>
      <c r="K30" s="87"/>
      <c r="L30" s="99">
        <f>SUM(L31)</f>
        <v>0</v>
      </c>
      <c r="M30" s="99"/>
      <c r="N30" s="87"/>
      <c r="O30" s="87"/>
      <c r="P30" s="87"/>
      <c r="Q30" s="135"/>
      <c r="R30" s="154"/>
    </row>
    <row r="31" spans="1:18" x14ac:dyDescent="0.2">
      <c r="A31" s="90"/>
      <c r="B31" s="88">
        <v>32</v>
      </c>
      <c r="C31" s="89" t="s">
        <v>27</v>
      </c>
      <c r="D31" s="99">
        <f t="shared" si="3"/>
        <v>0</v>
      </c>
      <c r="E31" s="99">
        <f t="shared" si="3"/>
        <v>0</v>
      </c>
      <c r="F31" s="98"/>
      <c r="G31" s="98"/>
      <c r="H31" s="90"/>
      <c r="I31" s="90"/>
      <c r="J31" s="90"/>
      <c r="K31" s="90"/>
      <c r="L31" s="99">
        <f>SUM(L32)</f>
        <v>0</v>
      </c>
      <c r="M31" s="98"/>
      <c r="N31" s="90"/>
      <c r="O31" s="90"/>
      <c r="P31" s="90"/>
      <c r="Q31" s="135">
        <v>0</v>
      </c>
      <c r="R31" s="154">
        <v>0</v>
      </c>
    </row>
    <row r="32" spans="1:18" x14ac:dyDescent="0.2">
      <c r="A32" s="90"/>
      <c r="B32" s="91">
        <v>323</v>
      </c>
      <c r="C32" s="92" t="s">
        <v>30</v>
      </c>
      <c r="D32" s="98">
        <f>SUM(E32:L32)</f>
        <v>0</v>
      </c>
      <c r="E32" s="98">
        <v>0</v>
      </c>
      <c r="F32" s="99"/>
      <c r="G32" s="99"/>
      <c r="H32" s="87"/>
      <c r="I32" s="87"/>
      <c r="J32" s="87"/>
      <c r="K32" s="87"/>
      <c r="L32" s="98">
        <v>0</v>
      </c>
      <c r="M32" s="99"/>
      <c r="N32" s="87"/>
      <c r="O32" s="87"/>
      <c r="P32" s="87"/>
      <c r="Q32" s="154"/>
      <c r="R32" s="154"/>
    </row>
    <row r="33" spans="1:18" ht="22.5" x14ac:dyDescent="0.2">
      <c r="A33" s="90"/>
      <c r="B33" s="88">
        <v>4</v>
      </c>
      <c r="C33" s="157" t="s">
        <v>79</v>
      </c>
      <c r="D33" s="99">
        <f>SUM(E33:L33)</f>
        <v>450000</v>
      </c>
      <c r="E33" s="99">
        <f>SUM(E34)</f>
        <v>100000</v>
      </c>
      <c r="F33" s="99">
        <f>SUM(F35:F36)</f>
        <v>10000</v>
      </c>
      <c r="G33" s="99"/>
      <c r="H33" s="87"/>
      <c r="I33" s="87"/>
      <c r="J33" s="87"/>
      <c r="K33" s="87"/>
      <c r="L33" s="99">
        <f>SUM(L34:L36)</f>
        <v>340000</v>
      </c>
      <c r="M33" s="99"/>
      <c r="N33" s="87"/>
      <c r="O33" s="87"/>
      <c r="P33" s="87"/>
      <c r="Q33" s="154">
        <v>447700</v>
      </c>
      <c r="R33" s="154">
        <v>164000</v>
      </c>
    </row>
    <row r="34" spans="1:18" s="162" customFormat="1" x14ac:dyDescent="0.2">
      <c r="A34" s="90"/>
      <c r="B34" s="91">
        <v>412</v>
      </c>
      <c r="C34" s="92" t="s">
        <v>95</v>
      </c>
      <c r="D34" s="97">
        <f>SUM(E34:L34)</f>
        <v>160450</v>
      </c>
      <c r="E34" s="98">
        <v>100000</v>
      </c>
      <c r="F34" s="98"/>
      <c r="G34" s="98"/>
      <c r="H34" s="90"/>
      <c r="I34" s="90"/>
      <c r="J34" s="90"/>
      <c r="K34" s="90"/>
      <c r="L34" s="98">
        <v>60450</v>
      </c>
      <c r="M34" s="98"/>
      <c r="N34" s="90"/>
      <c r="O34" s="90"/>
      <c r="P34" s="90"/>
      <c r="Q34" s="155"/>
      <c r="R34" s="155"/>
    </row>
    <row r="35" spans="1:18" s="160" customFormat="1" x14ac:dyDescent="0.2">
      <c r="A35" s="90"/>
      <c r="B35" s="91">
        <v>422</v>
      </c>
      <c r="C35" s="92" t="s">
        <v>78</v>
      </c>
      <c r="D35" s="97">
        <f>SUM(E35:L35)</f>
        <v>289550</v>
      </c>
      <c r="E35" s="98">
        <v>0</v>
      </c>
      <c r="F35" s="98">
        <v>10000</v>
      </c>
      <c r="G35" s="99"/>
      <c r="H35" s="87"/>
      <c r="I35" s="87"/>
      <c r="J35" s="87"/>
      <c r="K35" s="87"/>
      <c r="L35" s="98">
        <v>279550</v>
      </c>
      <c r="M35" s="99"/>
      <c r="N35" s="87"/>
      <c r="O35" s="87"/>
      <c r="P35" s="87"/>
      <c r="Q35" s="154"/>
      <c r="R35" s="154"/>
    </row>
    <row r="36" spans="1:18" x14ac:dyDescent="0.2">
      <c r="A36" s="90"/>
      <c r="B36" s="91">
        <v>426</v>
      </c>
      <c r="C36" s="92" t="s">
        <v>84</v>
      </c>
      <c r="D36" s="97">
        <f>SUM(E36:L36)</f>
        <v>0</v>
      </c>
      <c r="E36" s="98">
        <v>0</v>
      </c>
      <c r="F36" s="99"/>
      <c r="G36" s="99"/>
      <c r="H36" s="87"/>
      <c r="I36" s="87"/>
      <c r="J36" s="87"/>
      <c r="K36" s="87"/>
      <c r="L36" s="98"/>
      <c r="M36" s="99"/>
      <c r="N36" s="87"/>
      <c r="O36" s="87"/>
      <c r="P36" s="87"/>
      <c r="Q36" s="154"/>
      <c r="R36" s="154"/>
    </row>
    <row r="37" spans="1:18" x14ac:dyDescent="0.2">
      <c r="A37" s="90"/>
      <c r="B37" s="88" t="s">
        <v>72</v>
      </c>
      <c r="C37" s="150"/>
      <c r="D37" s="96">
        <f>SUM(D13,D27,D29)</f>
        <v>1015100</v>
      </c>
      <c r="E37" s="96">
        <f>SUM(E13,E27,E29)</f>
        <v>547000</v>
      </c>
      <c r="F37" s="96">
        <f>SUM(F13,F27,F29)</f>
        <v>120000</v>
      </c>
      <c r="G37" s="96">
        <f>SUM(G13,G29)</f>
        <v>700</v>
      </c>
      <c r="H37" s="87"/>
      <c r="I37" s="87"/>
      <c r="J37" s="87"/>
      <c r="K37" s="87"/>
      <c r="L37" s="96">
        <f>SUM(L13,L27,L29)</f>
        <v>340000</v>
      </c>
      <c r="M37" s="96">
        <f>SUM(M13,M27,M29)</f>
        <v>6800</v>
      </c>
      <c r="N37" s="96">
        <f>SUM(N13,N29)</f>
        <v>600</v>
      </c>
      <c r="O37" s="87"/>
      <c r="P37" s="87"/>
      <c r="Q37" s="156">
        <f>SUM(Q13:Q36)</f>
        <v>1031750</v>
      </c>
      <c r="R37" s="154">
        <f>SUM(R12:R36)</f>
        <v>758700</v>
      </c>
    </row>
    <row r="38" spans="1:18" x14ac:dyDescent="0.2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2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2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2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2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2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x14ac:dyDescent="0.2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x14ac:dyDescent="0.2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x14ac:dyDescent="0.2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x14ac:dyDescent="0.2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x14ac:dyDescent="0.2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x14ac:dyDescent="0.2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x14ac:dyDescent="0.2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x14ac:dyDescent="0.2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x14ac:dyDescent="0.2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x14ac:dyDescent="0.2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x14ac:dyDescent="0.2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x14ac:dyDescent="0.2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x14ac:dyDescent="0.2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x14ac:dyDescent="0.2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x14ac:dyDescent="0.2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x14ac:dyDescent="0.2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x14ac:dyDescent="0.2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x14ac:dyDescent="0.2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x14ac:dyDescent="0.2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x14ac:dyDescent="0.2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x14ac:dyDescent="0.2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x14ac:dyDescent="0.2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x14ac:dyDescent="0.2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x14ac:dyDescent="0.2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x14ac:dyDescent="0.2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x14ac:dyDescent="0.2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x14ac:dyDescent="0.2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x14ac:dyDescent="0.2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x14ac:dyDescent="0.2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x14ac:dyDescent="0.2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x14ac:dyDescent="0.2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x14ac:dyDescent="0.2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x14ac:dyDescent="0.2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x14ac:dyDescent="0.2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x14ac:dyDescent="0.2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x14ac:dyDescent="0.2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x14ac:dyDescent="0.2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x14ac:dyDescent="0.2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x14ac:dyDescent="0.2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x14ac:dyDescent="0.2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x14ac:dyDescent="0.2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x14ac:dyDescent="0.2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x14ac:dyDescent="0.2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x14ac:dyDescent="0.2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x14ac:dyDescent="0.2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x14ac:dyDescent="0.2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x14ac:dyDescent="0.2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x14ac:dyDescent="0.2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x14ac:dyDescent="0.2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x14ac:dyDescent="0.2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x14ac:dyDescent="0.2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x14ac:dyDescent="0.2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x14ac:dyDescent="0.2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x14ac:dyDescent="0.2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x14ac:dyDescent="0.2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x14ac:dyDescent="0.2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x14ac:dyDescent="0.2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x14ac:dyDescent="0.2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x14ac:dyDescent="0.2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x14ac:dyDescent="0.2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x14ac:dyDescent="0.2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x14ac:dyDescent="0.2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x14ac:dyDescent="0.2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x14ac:dyDescent="0.2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x14ac:dyDescent="0.2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x14ac:dyDescent="0.2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x14ac:dyDescent="0.2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x14ac:dyDescent="0.2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x14ac:dyDescent="0.2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x14ac:dyDescent="0.2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x14ac:dyDescent="0.2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x14ac:dyDescent="0.2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x14ac:dyDescent="0.2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x14ac:dyDescent="0.2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x14ac:dyDescent="0.2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x14ac:dyDescent="0.2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x14ac:dyDescent="0.2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x14ac:dyDescent="0.2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x14ac:dyDescent="0.2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x14ac:dyDescent="0.2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x14ac:dyDescent="0.2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x14ac:dyDescent="0.2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x14ac:dyDescent="0.2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x14ac:dyDescent="0.2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x14ac:dyDescent="0.2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x14ac:dyDescent="0.2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x14ac:dyDescent="0.2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x14ac:dyDescent="0.2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x14ac:dyDescent="0.2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x14ac:dyDescent="0.2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x14ac:dyDescent="0.2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x14ac:dyDescent="0.2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x14ac:dyDescent="0.2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x14ac:dyDescent="0.2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x14ac:dyDescent="0.2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x14ac:dyDescent="0.2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x14ac:dyDescent="0.2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x14ac:dyDescent="0.2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x14ac:dyDescent="0.2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x14ac:dyDescent="0.2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x14ac:dyDescent="0.2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x14ac:dyDescent="0.2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x14ac:dyDescent="0.2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x14ac:dyDescent="0.2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x14ac:dyDescent="0.2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x14ac:dyDescent="0.2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x14ac:dyDescent="0.2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x14ac:dyDescent="0.2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x14ac:dyDescent="0.2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x14ac:dyDescent="0.2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x14ac:dyDescent="0.2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x14ac:dyDescent="0.2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x14ac:dyDescent="0.2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x14ac:dyDescent="0.2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x14ac:dyDescent="0.2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x14ac:dyDescent="0.2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x14ac:dyDescent="0.2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x14ac:dyDescent="0.2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x14ac:dyDescent="0.2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x14ac:dyDescent="0.2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x14ac:dyDescent="0.2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x14ac:dyDescent="0.2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x14ac:dyDescent="0.2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x14ac:dyDescent="0.2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x14ac:dyDescent="0.2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x14ac:dyDescent="0.2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x14ac:dyDescent="0.2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x14ac:dyDescent="0.2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x14ac:dyDescent="0.2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x14ac:dyDescent="0.2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x14ac:dyDescent="0.2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x14ac:dyDescent="0.2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x14ac:dyDescent="0.2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x14ac:dyDescent="0.2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x14ac:dyDescent="0.2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x14ac:dyDescent="0.2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x14ac:dyDescent="0.2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x14ac:dyDescent="0.2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x14ac:dyDescent="0.2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x14ac:dyDescent="0.2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x14ac:dyDescent="0.2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x14ac:dyDescent="0.2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x14ac:dyDescent="0.2">
      <c r="B320" s="72"/>
      <c r="C320" s="10"/>
      <c r="D320" s="10"/>
      <c r="E320" s="5"/>
      <c r="F320" s="5"/>
      <c r="G320" s="5"/>
      <c r="H320" s="93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 x14ac:dyDescent="0.2">
      <c r="B321" s="72"/>
      <c r="C321" s="10"/>
      <c r="D321" s="10"/>
      <c r="E321" s="5"/>
      <c r="F321" s="5"/>
      <c r="G321" s="5"/>
      <c r="H321" s="93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 x14ac:dyDescent="0.2">
      <c r="B322" s="72"/>
      <c r="C322" s="10"/>
      <c r="D322" s="10"/>
      <c r="E322" s="5"/>
      <c r="F322" s="5"/>
      <c r="G322" s="5"/>
      <c r="H322" s="93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2:18" x14ac:dyDescent="0.2">
      <c r="B323" s="72"/>
      <c r="C323" s="10"/>
      <c r="D323" s="10"/>
      <c r="E323" s="5"/>
      <c r="F323" s="5"/>
      <c r="G323" s="5"/>
      <c r="H323" s="93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2:18" x14ac:dyDescent="0.2">
      <c r="B324" s="72"/>
      <c r="C324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85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Nataša</cp:lastModifiedBy>
  <cp:lastPrinted>2020-10-27T10:37:53Z</cp:lastPrinted>
  <dcterms:created xsi:type="dcterms:W3CDTF">2013-09-11T11:00:21Z</dcterms:created>
  <dcterms:modified xsi:type="dcterms:W3CDTF">2020-11-12T06:19:58Z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