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ša\Desktop\Planiranje 2021-2023\2. Rebalans 2021. pucko\"/>
    </mc:Choice>
  </mc:AlternateContent>
  <xr:revisionPtr revIDLastSave="0" documentId="13_ncr:1_{6D50F068-46D6-4CDA-8D0C-DFDF86F5E50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3" l="1"/>
  <c r="E35" i="3"/>
  <c r="F35" i="3"/>
  <c r="L35" i="3"/>
  <c r="D37" i="3"/>
  <c r="D35" i="3" s="1"/>
  <c r="D34" i="3"/>
  <c r="D33" i="3"/>
  <c r="D32" i="3"/>
  <c r="E31" i="3"/>
  <c r="E30" i="3" s="1"/>
  <c r="E29" i="3" s="1"/>
  <c r="F31" i="3"/>
  <c r="F30" i="3" s="1"/>
  <c r="F29" i="3" s="1"/>
  <c r="C34" i="3"/>
  <c r="C33" i="3"/>
  <c r="C32" i="3"/>
  <c r="C30" i="3"/>
  <c r="C31" i="3"/>
  <c r="D28" i="3"/>
  <c r="F27" i="3"/>
  <c r="D27" i="3" s="1"/>
  <c r="C28" i="3"/>
  <c r="F17" i="1"/>
  <c r="F14" i="1"/>
  <c r="D39" i="3"/>
  <c r="M38" i="3"/>
  <c r="M46" i="3" s="1"/>
  <c r="L44" i="3"/>
  <c r="G19" i="3"/>
  <c r="F19" i="3"/>
  <c r="D31" i="3" l="1"/>
  <c r="D30" i="3" s="1"/>
  <c r="D29" i="3" s="1"/>
  <c r="F25" i="2"/>
  <c r="F12" i="2"/>
  <c r="F44" i="3"/>
  <c r="F40" i="3" s="1"/>
  <c r="D45" i="3"/>
  <c r="D44" i="3" s="1"/>
  <c r="E19" i="3"/>
  <c r="D23" i="3"/>
  <c r="D20" i="3" l="1"/>
  <c r="D43" i="3"/>
  <c r="D42" i="3" s="1"/>
  <c r="L42" i="3"/>
  <c r="L41" i="3" s="1"/>
  <c r="R46" i="3"/>
  <c r="Q46" i="3"/>
  <c r="G37" i="2"/>
  <c r="E37" i="2"/>
  <c r="D37" i="2"/>
  <c r="C37" i="2"/>
  <c r="B37" i="2"/>
  <c r="L19" i="3"/>
  <c r="L14" i="3" s="1"/>
  <c r="G25" i="2"/>
  <c r="E25" i="2"/>
  <c r="D25" i="2"/>
  <c r="C25" i="2"/>
  <c r="B25" i="2"/>
  <c r="G12" i="2"/>
  <c r="E12" i="2"/>
  <c r="D12" i="2"/>
  <c r="C12" i="2"/>
  <c r="B12" i="2"/>
  <c r="F25" i="3"/>
  <c r="E25" i="3"/>
  <c r="E42" i="3"/>
  <c r="E41" i="3" s="1"/>
  <c r="E40" i="3" s="1"/>
  <c r="G12" i="1"/>
  <c r="G22" i="1" s="1"/>
  <c r="H12" i="1"/>
  <c r="H22" i="1" s="1"/>
  <c r="F12" i="1"/>
  <c r="F22" i="1" s="1"/>
  <c r="F37" i="2"/>
  <c r="D41" i="3" l="1"/>
  <c r="D38" i="3"/>
  <c r="D40" i="3"/>
  <c r="L40" i="3"/>
  <c r="L46" i="3" s="1"/>
  <c r="D26" i="3"/>
  <c r="D25" i="3"/>
  <c r="B38" i="2"/>
  <c r="D22" i="3"/>
  <c r="D18" i="3"/>
  <c r="D24" i="3"/>
  <c r="N19" i="3"/>
  <c r="N14" i="3" s="1"/>
  <c r="N13" i="3" s="1"/>
  <c r="N46" i="3" s="1"/>
  <c r="D16" i="3"/>
  <c r="B26" i="2"/>
  <c r="B13" i="2"/>
  <c r="D17" i="3"/>
  <c r="D21" i="3"/>
  <c r="G15" i="3"/>
  <c r="F15" i="3"/>
  <c r="E15" i="3"/>
  <c r="G14" i="3" l="1"/>
  <c r="G13" i="3" s="1"/>
  <c r="G46" i="3" s="1"/>
  <c r="E14" i="3"/>
  <c r="E13" i="3" s="1"/>
  <c r="E46" i="3" s="1"/>
  <c r="F14" i="3"/>
  <c r="D19" i="3"/>
  <c r="D15" i="3"/>
  <c r="F13" i="3" l="1"/>
  <c r="F46" i="3" s="1"/>
  <c r="D14" i="3"/>
  <c r="D13" i="3" l="1"/>
  <c r="D46" i="3" s="1"/>
</calcChain>
</file>

<file path=xl/sharedStrings.xml><?xml version="1.0" encoding="utf-8"?>
<sst xmlns="http://schemas.openxmlformats.org/spreadsheetml/2006/main" count="132" uniqueCount="99">
  <si>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</si>
  <si>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</si>
  <si>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</si>
  <si>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</si>
  <si>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</si>
  <si>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</si>
  <si>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</si>
  <si>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</si>
  <si>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</si>
  <si>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</si>
  <si>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</si>
  <si>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</si>
  <si>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</si>
  <si>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</si>
  <si>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</si>
  <si>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</si>
  <si>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</si>
  <si>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</si>
  <si>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</si>
  <si>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</si>
  <si>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</si>
  <si>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Naziv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</si>
  <si>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</si>
  <si>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</si>
  <si>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</si>
  <si>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</si>
  <si>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</si>
  <si>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</si>
  <si>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</si>
  <si>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</si>
  <si>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</si>
  <si>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</si>
  <si>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</si>
  <si>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</si>
  <si>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OPĆI DIO</t>
  </si>
  <si>
    <t>PRIHODI UKUPNO</t>
  </si>
  <si>
    <t>RASHODI UKUPNO</t>
  </si>
  <si>
    <t>A</t>
  </si>
  <si>
    <t>konto</t>
  </si>
  <si>
    <t>opći prihodi i primici</t>
  </si>
  <si>
    <t>Prihodi iz pripadajućeg proraćuna (671)</t>
  </si>
  <si>
    <t>X</t>
  </si>
  <si>
    <t>vlastiti prihodi PK</t>
  </si>
  <si>
    <t>šifra</t>
  </si>
  <si>
    <t>Prihodi za posebne namjene
(65264)</t>
  </si>
  <si>
    <t>sufinanciranje cijene usluge</t>
  </si>
  <si>
    <t>Pomoći EU
(631;632)</t>
  </si>
  <si>
    <t>pomoći EU i međ. organizacija</t>
  </si>
  <si>
    <t xml:space="preserve">PK 661 </t>
  </si>
  <si>
    <t xml:space="preserve">PK 65264 </t>
  </si>
  <si>
    <t xml:space="preserve">PK 631; 632 </t>
  </si>
  <si>
    <t xml:space="preserve">prihodi iz drugih proračuna </t>
  </si>
  <si>
    <t>PK 633; 634; 636</t>
  </si>
  <si>
    <t>Donacije
 (663)</t>
  </si>
  <si>
    <t>Prihodi od prodaje nefinancijske imovine 
(71; 72; 73; 74)</t>
  </si>
  <si>
    <t>PK 663</t>
  </si>
  <si>
    <t>donacije</t>
  </si>
  <si>
    <t>PK 71; 72; 73; 74</t>
  </si>
  <si>
    <t>prihodi od prodaje imovine</t>
  </si>
  <si>
    <t>Namjenski primici od zaduživanja
(82; 84)</t>
  </si>
  <si>
    <t>Namjenski primici od financ. imo.
(81; 83; 85)</t>
  </si>
  <si>
    <t>UKUPNO</t>
  </si>
  <si>
    <t>Vlastiti prihodi
(661)</t>
  </si>
  <si>
    <t>Pomoći
iz drugih
prorač.</t>
  </si>
  <si>
    <t>(633)</t>
  </si>
  <si>
    <t>(634)</t>
  </si>
  <si>
    <t>(636)</t>
  </si>
  <si>
    <t xml:space="preserve">
(631)</t>
  </si>
  <si>
    <t xml:space="preserve">
(632)</t>
  </si>
  <si>
    <t>x</t>
  </si>
  <si>
    <t>Redovan rad Pučkog učilišta</t>
  </si>
  <si>
    <t>Kulturno -obrazovna djelatnost</t>
  </si>
  <si>
    <t>UKUPNO:</t>
  </si>
  <si>
    <t>Pučko otvoreno učilište Križevci</t>
  </si>
  <si>
    <t>Opremanje Velike dvorane HD</t>
  </si>
  <si>
    <t>67; 64; 68;</t>
  </si>
  <si>
    <t>2021.</t>
  </si>
  <si>
    <t>Ukupno prihodi i primici za 2021.</t>
  </si>
  <si>
    <t xml:space="preserve">Postrojenja i oprema </t>
  </si>
  <si>
    <t xml:space="preserve">Rashodi za nabavu dugotrajne imovine </t>
  </si>
  <si>
    <t>2022.</t>
  </si>
  <si>
    <t>Ukupno prihodi i primici za 2022.</t>
  </si>
  <si>
    <t>PROJEKCIJA PLANA ZA 2022.</t>
  </si>
  <si>
    <t>Naknada ostalih troškova</t>
  </si>
  <si>
    <t xml:space="preserve"> PLANA PRIHODA I PRIMITAKA</t>
  </si>
  <si>
    <t>(PK) Proračunski korisnik: PUČKO OTVORENO UČILIŠTE KRIŽEVCI :plan  prihoda i primitaka  i rashoda i izdataka</t>
  </si>
  <si>
    <t>FINANCIJSKI PLAN  ZA  PUČKO OTVORENO UČILIŠTE KRIŽEVCI  ZA 2021. I                                                                                                                                                PROJEKCIJA PLANA ZA  2022. I 2023. GODINU</t>
  </si>
  <si>
    <t>Projekcija plana
za 2022.</t>
  </si>
  <si>
    <t>Projekcija plana 
za 2023.</t>
  </si>
  <si>
    <t>2023.</t>
  </si>
  <si>
    <t>Ukupno prihodi i primici za 2023.</t>
  </si>
  <si>
    <t>PRIJEDLOG PLANA ZA 2021.</t>
  </si>
  <si>
    <t>PROJEKCIJA PLANA ZA 2023.</t>
  </si>
  <si>
    <t>Future hub Križevci</t>
  </si>
  <si>
    <t>Plan 2021.</t>
  </si>
  <si>
    <t>KINO KRIŽEVCI</t>
  </si>
  <si>
    <t>K</t>
  </si>
  <si>
    <t>UREĐENJE TORNJA HRV.DOMA</t>
  </si>
  <si>
    <t>Nematerijalna 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</si>
</sst>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5" fillId="20" borderId="0" applyNumberFormat="0" applyBorder="0" applyAlignment="0" applyProtection="0"/>
  </cellStyleXfs>
  <cellXfs count="210">
    <xf numFmtId="0" fontId="0" fillId="0" borderId="0" xfId="0" applyNumberFormat="1" applyFill="1" applyBorder="1" applyAlignment="1" applyProtection="1"/>
    <xf numFmtId="0" fontId="14" fillId="0" borderId="8" xfId="0" applyNumberFormat="1" applyFon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9" xfId="0" applyNumberFormat="1" applyFont="1" applyBorder="1" applyAlignment="1">
      <alignment horizontal="left" wrapText="1"/>
    </xf>
    <xf numFmtId="0" fontId="18" fillId="0" borderId="0" xfId="0" applyNumberFormat="1" applyFont="1" applyFill="1" applyBorder="1" applyAlignment="1" applyProtection="1"/>
    <xf numFmtId="0" fontId="20" fillId="18" borderId="1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1" fontId="15" fillId="0" borderId="28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8" xfId="0" quotePrefix="1" applyFont="1" applyBorder="1" applyAlignment="1">
      <alignment horizontal="left" vertical="center" wrapText="1"/>
    </xf>
    <xf numFmtId="0" fontId="23" fillId="0" borderId="8" xfId="0" quotePrefix="1" applyFont="1" applyBorder="1" applyAlignment="1">
      <alignment horizontal="center" vertical="center" wrapText="1"/>
    </xf>
    <xf numFmtId="0" fontId="20" fillId="0" borderId="8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32" xfId="0" quotePrefix="1" applyFont="1" applyBorder="1" applyAlignment="1">
      <alignment horizontal="left" wrapText="1"/>
    </xf>
    <xf numFmtId="0" fontId="27" fillId="0" borderId="8" xfId="0" quotePrefix="1" applyFont="1" applyBorder="1" applyAlignment="1">
      <alignment horizontal="left" wrapText="1"/>
    </xf>
    <xf numFmtId="0" fontId="27" fillId="0" borderId="8" xfId="0" quotePrefix="1" applyFont="1" applyBorder="1" applyAlignment="1">
      <alignment horizontal="center" wrapText="1"/>
    </xf>
    <xf numFmtId="0" fontId="27" fillId="0" borderId="8" xfId="0" quotePrefix="1" applyNumberFormat="1" applyFont="1" applyFill="1" applyBorder="1" applyAlignment="1" applyProtection="1">
      <alignment horizontal="left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right"/>
    </xf>
    <xf numFmtId="0" fontId="29" fillId="0" borderId="8" xfId="0" applyNumberFormat="1" applyFont="1" applyFill="1" applyBorder="1" applyAlignment="1" applyProtection="1">
      <alignment wrapText="1"/>
    </xf>
    <xf numFmtId="0" fontId="27" fillId="0" borderId="8" xfId="0" quotePrefix="1" applyFont="1" applyBorder="1" applyAlignment="1">
      <alignment horizontal="left"/>
    </xf>
    <xf numFmtId="0" fontId="27" fillId="0" borderId="8" xfId="0" applyNumberFormat="1" applyFont="1" applyFill="1" applyBorder="1" applyAlignment="1" applyProtection="1">
      <alignment wrapText="1"/>
    </xf>
    <xf numFmtId="0" fontId="29" fillId="0" borderId="8" xfId="0" applyNumberFormat="1" applyFont="1" applyFill="1" applyBorder="1" applyAlignment="1" applyProtection="1">
      <alignment horizontal="center" wrapText="1"/>
    </xf>
    <xf numFmtId="0" fontId="28" fillId="0" borderId="14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0" fontId="19" fillId="18" borderId="14" xfId="0" applyNumberFormat="1" applyFont="1" applyFill="1" applyBorder="1" applyAlignment="1" applyProtection="1">
      <alignment horizontal="center" vertical="center" wrapText="1"/>
    </xf>
    <xf numFmtId="1" fontId="15" fillId="19" borderId="9" xfId="0" applyNumberFormat="1" applyFont="1" applyFill="1" applyBorder="1" applyAlignment="1">
      <alignment horizontal="right" vertical="top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9" xfId="0" applyNumberFormat="1" applyFont="1" applyFill="1" applyBorder="1" applyAlignment="1">
      <alignment horizontal="right" vertical="top" wrapText="1"/>
    </xf>
    <xf numFmtId="1" fontId="15" fillId="0" borderId="33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left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33" fillId="0" borderId="14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34" fillId="0" borderId="14" xfId="0" applyNumberFormat="1" applyFont="1" applyFill="1" applyBorder="1" applyAlignment="1" applyProtection="1">
      <alignment horizontal="left" vertical="center"/>
    </xf>
    <xf numFmtId="0" fontId="34" fillId="0" borderId="14" xfId="0" applyNumberFormat="1" applyFont="1" applyFill="1" applyBorder="1" applyAlignment="1" applyProtection="1">
      <alignment wrapText="1"/>
    </xf>
    <xf numFmtId="0" fontId="20" fillId="0" borderId="14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>
      <alignment horizontal="center"/>
    </xf>
    <xf numFmtId="0" fontId="20" fillId="0" borderId="14" xfId="0" applyNumberFormat="1" applyFont="1" applyFill="1" applyBorder="1" applyAlignment="1" applyProtection="1">
      <alignment wrapText="1"/>
    </xf>
    <xf numFmtId="0" fontId="18" fillId="0" borderId="14" xfId="0" applyNumberFormat="1" applyFont="1" applyFill="1" applyBorder="1" applyAlignment="1" applyProtection="1"/>
    <xf numFmtId="0" fontId="18" fillId="0" borderId="14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4" fontId="34" fillId="0" borderId="14" xfId="0" applyNumberFormat="1" applyFont="1" applyFill="1" applyBorder="1" applyAlignment="1" applyProtection="1">
      <alignment wrapText="1"/>
    </xf>
    <xf numFmtId="4" fontId="33" fillId="0" borderId="14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 applyProtection="1">
      <alignment wrapText="1"/>
    </xf>
    <xf numFmtId="4" fontId="18" fillId="0" borderId="14" xfId="0" applyNumberFormat="1" applyFont="1" applyFill="1" applyBorder="1" applyAlignment="1" applyProtection="1">
      <alignment wrapText="1"/>
    </xf>
    <xf numFmtId="4" fontId="18" fillId="0" borderId="14" xfId="0" applyNumberFormat="1" applyFont="1" applyFill="1" applyBorder="1" applyAlignment="1" applyProtection="1"/>
    <xf numFmtId="4" fontId="20" fillId="0" borderId="14" xfId="0" applyNumberFormat="1" applyFont="1" applyFill="1" applyBorder="1" applyAlignment="1" applyProtection="1"/>
    <xf numFmtId="4" fontId="14" fillId="0" borderId="10" xfId="0" applyNumberFormat="1" applyFont="1" applyBorder="1" applyAlignment="1">
      <alignment horizontal="center" vertical="center" wrapText="1"/>
    </xf>
    <xf numFmtId="4" fontId="14" fillId="0" borderId="11" xfId="0" applyNumberFormat="1" applyFont="1" applyBorder="1"/>
    <xf numFmtId="4" fontId="14" fillId="0" borderId="11" xfId="0" applyNumberFormat="1" applyFont="1" applyBorder="1" applyAlignment="1">
      <alignment horizontal="center" wrapText="1"/>
    </xf>
    <xf numFmtId="4" fontId="14" fillId="0" borderId="11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20" xfId="0" applyNumberFormat="1" applyFont="1" applyBorder="1"/>
    <xf numFmtId="4" fontId="14" fillId="0" borderId="19" xfId="0" applyNumberFormat="1" applyFont="1" applyBorder="1"/>
    <xf numFmtId="4" fontId="14" fillId="0" borderId="21" xfId="0" applyNumberFormat="1" applyFont="1" applyBorder="1"/>
    <xf numFmtId="4" fontId="14" fillId="0" borderId="22" xfId="0" applyNumberFormat="1" applyFont="1" applyBorder="1"/>
    <xf numFmtId="4" fontId="14" fillId="0" borderId="24" xfId="0" applyNumberFormat="1" applyFont="1" applyBorder="1"/>
    <xf numFmtId="4" fontId="14" fillId="0" borderId="25" xfId="0" applyNumberFormat="1" applyFont="1" applyBorder="1"/>
    <xf numFmtId="4" fontId="14" fillId="0" borderId="26" xfId="0" applyNumberFormat="1" applyFont="1" applyBorder="1"/>
    <xf numFmtId="4" fontId="14" fillId="0" borderId="27" xfId="0" applyNumberFormat="1" applyFont="1" applyBorder="1"/>
    <xf numFmtId="4" fontId="14" fillId="0" borderId="29" xfId="0" applyNumberFormat="1" applyFont="1" applyBorder="1"/>
    <xf numFmtId="4" fontId="14" fillId="0" borderId="30" xfId="0" applyNumberFormat="1" applyFont="1" applyBorder="1"/>
    <xf numFmtId="4" fontId="14" fillId="0" borderId="31" xfId="0" applyNumberFormat="1" applyFont="1" applyBorder="1"/>
    <xf numFmtId="1" fontId="14" fillId="0" borderId="23" xfId="0" applyNumberFormat="1" applyFont="1" applyBorder="1" applyAlignment="1">
      <alignment horizontal="left" wrapText="1"/>
    </xf>
    <xf numFmtId="49" fontId="19" fillId="0" borderId="35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4" fontId="33" fillId="0" borderId="14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left" wrapText="1"/>
    </xf>
    <xf numFmtId="0" fontId="20" fillId="0" borderId="35" xfId="0" applyNumberFormat="1" applyFont="1" applyFill="1" applyBorder="1" applyAlignment="1" applyProtection="1">
      <alignment horizontal="center" vertical="center"/>
    </xf>
    <xf numFmtId="0" fontId="34" fillId="0" borderId="35" xfId="0" applyNumberFormat="1" applyFont="1" applyFill="1" applyBorder="1" applyAlignment="1" applyProtection="1">
      <alignment horizontal="left" vertical="center"/>
    </xf>
    <xf numFmtId="0" fontId="34" fillId="0" borderId="35" xfId="0" applyNumberFormat="1" applyFont="1" applyFill="1" applyBorder="1" applyAlignment="1" applyProtection="1">
      <alignment wrapText="1"/>
    </xf>
    <xf numFmtId="4" fontId="34" fillId="0" borderId="35" xfId="0" applyNumberFormat="1" applyFont="1" applyFill="1" applyBorder="1" applyAlignment="1" applyProtection="1">
      <alignment wrapText="1"/>
    </xf>
    <xf numFmtId="0" fontId="33" fillId="0" borderId="35" xfId="0" applyNumberFormat="1" applyFont="1" applyFill="1" applyBorder="1" applyAlignment="1" applyProtection="1">
      <alignment horizontal="center" vertical="center"/>
    </xf>
    <xf numFmtId="0" fontId="19" fillId="0" borderId="36" xfId="0" applyNumberFormat="1" applyFont="1" applyFill="1" applyBorder="1" applyAlignment="1" applyProtection="1">
      <alignment horizontal="center" vertical="center"/>
    </xf>
    <xf numFmtId="0" fontId="37" fillId="0" borderId="14" xfId="0" applyNumberFormat="1" applyFont="1" applyFill="1" applyBorder="1" applyAlignment="1" applyProtection="1">
      <alignment horizontal="left"/>
    </xf>
    <xf numFmtId="0" fontId="37" fillId="0" borderId="14" xfId="0" applyNumberFormat="1" applyFont="1" applyFill="1" applyBorder="1" applyAlignment="1" applyProtection="1">
      <alignment wrapText="1"/>
    </xf>
    <xf numFmtId="4" fontId="37" fillId="0" borderId="14" xfId="0" applyNumberFormat="1" applyFont="1" applyFill="1" applyBorder="1" applyAlignment="1" applyProtection="1">
      <alignment wrapText="1"/>
    </xf>
    <xf numFmtId="0" fontId="37" fillId="0" borderId="14" xfId="0" applyNumberFormat="1" applyFont="1" applyFill="1" applyBorder="1" applyAlignment="1" applyProtection="1"/>
    <xf numFmtId="4" fontId="19" fillId="21" borderId="23" xfId="0" applyNumberFormat="1" applyFont="1" applyFill="1" applyBorder="1" applyAlignment="1" applyProtection="1">
      <alignment horizontal="center" vertical="center"/>
    </xf>
    <xf numFmtId="4" fontId="19" fillId="0" borderId="35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 applyProtection="1">
      <alignment horizontal="center" vertical="center"/>
    </xf>
    <xf numFmtId="4" fontId="14" fillId="0" borderId="28" xfId="0" applyNumberFormat="1" applyFont="1" applyBorder="1"/>
    <xf numFmtId="4" fontId="34" fillId="0" borderId="14" xfId="0" applyNumberFormat="1" applyFont="1" applyFill="1" applyBorder="1" applyAlignment="1" applyProtection="1">
      <alignment horizontal="left" vertical="center" wrapText="1"/>
    </xf>
    <xf numFmtId="4" fontId="19" fillId="0" borderId="14" xfId="0" applyNumberFormat="1" applyFont="1" applyFill="1" applyBorder="1" applyAlignment="1" applyProtection="1">
      <alignment horizontal="center" vertical="center" wrapText="1"/>
    </xf>
    <xf numFmtId="4" fontId="34" fillId="0" borderId="14" xfId="0" applyNumberFormat="1" applyFont="1" applyFill="1" applyBorder="1" applyAlignment="1" applyProtection="1">
      <alignment horizontal="left" wrapText="1"/>
    </xf>
    <xf numFmtId="4" fontId="19" fillId="0" borderId="14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4" fontId="19" fillId="0" borderId="37" xfId="0" applyNumberFormat="1" applyFont="1" applyFill="1" applyBorder="1" applyAlignment="1" applyProtection="1">
      <alignment horizontal="center" vertical="center"/>
    </xf>
    <xf numFmtId="4" fontId="27" fillId="0" borderId="14" xfId="0" applyNumberFormat="1" applyFont="1" applyFill="1" applyBorder="1" applyAlignment="1" applyProtection="1">
      <alignment horizontal="right" wrapText="1"/>
    </xf>
    <xf numFmtId="4" fontId="27" fillId="0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Fill="1" applyBorder="1" applyAlignment="1" applyProtection="1">
      <alignment horizontal="center" wrapText="1"/>
    </xf>
    <xf numFmtId="4" fontId="38" fillId="0" borderId="14" xfId="0" applyNumberFormat="1" applyFont="1" applyBorder="1" applyAlignment="1">
      <alignment horizontal="center"/>
    </xf>
    <xf numFmtId="4" fontId="38" fillId="0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Border="1" applyAlignment="1"/>
    <xf numFmtId="0" fontId="17" fillId="0" borderId="14" xfId="0" applyNumberFormat="1" applyFont="1" applyFill="1" applyBorder="1" applyAlignment="1" applyProtection="1">
      <alignment wrapText="1"/>
    </xf>
    <xf numFmtId="4" fontId="14" fillId="0" borderId="11" xfId="0" applyNumberFormat="1" applyFont="1" applyBorder="1" applyAlignment="1">
      <alignment horizontal="right" vertical="center" wrapText="1"/>
    </xf>
    <xf numFmtId="0" fontId="16" fillId="0" borderId="14" xfId="0" applyNumberFormat="1" applyFont="1" applyFill="1" applyBorder="1" applyAlignment="1" applyProtection="1">
      <alignment wrapText="1"/>
    </xf>
    <xf numFmtId="4" fontId="27" fillId="0" borderId="32" xfId="0" applyNumberFormat="1" applyFont="1" applyBorder="1" applyAlignment="1">
      <alignment horizontal="right"/>
    </xf>
    <xf numFmtId="4" fontId="20" fillId="0" borderId="14" xfId="0" applyNumberFormat="1" applyFont="1" applyFill="1" applyBorder="1" applyAlignment="1" applyProtection="1">
      <alignment horizontal="center"/>
    </xf>
    <xf numFmtId="4" fontId="18" fillId="0" borderId="14" xfId="0" applyNumberFormat="1" applyFont="1" applyFill="1" applyBorder="1" applyAlignment="1" applyProtection="1">
      <alignment horizontal="center"/>
    </xf>
    <xf numFmtId="4" fontId="20" fillId="0" borderId="14" xfId="0" applyNumberFormat="1" applyFont="1" applyFill="1" applyBorder="1" applyAlignment="1" applyProtection="1">
      <alignment horizontal="center" wrapText="1"/>
    </xf>
    <xf numFmtId="0" fontId="19" fillId="0" borderId="14" xfId="0" applyNumberFormat="1" applyFont="1" applyFill="1" applyBorder="1" applyAlignment="1" applyProtection="1">
      <alignment wrapText="1"/>
    </xf>
    <xf numFmtId="0" fontId="39" fillId="0" borderId="14" xfId="0" applyNumberFormat="1" applyFont="1" applyFill="1" applyBorder="1" applyAlignment="1" applyProtection="1">
      <alignment horizontal="left" vertical="center" wrapText="1"/>
    </xf>
    <xf numFmtId="4" fontId="14" fillId="0" borderId="14" xfId="0" applyNumberFormat="1" applyFont="1" applyBorder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37" fillId="0" borderId="14" xfId="0" applyNumberFormat="1" applyFont="1" applyFill="1" applyBorder="1" applyAlignment="1" applyProtection="1"/>
    <xf numFmtId="4" fontId="37" fillId="0" borderId="14" xfId="0" applyNumberFormat="1" applyFont="1" applyFill="1" applyBorder="1" applyAlignment="1" applyProtection="1">
      <alignment horizontal="center" vertical="center"/>
    </xf>
    <xf numFmtId="4" fontId="37" fillId="0" borderId="14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30" fillId="0" borderId="32" xfId="0" quotePrefix="1" applyNumberFormat="1" applyFont="1" applyFill="1" applyBorder="1" applyAlignment="1" applyProtection="1">
      <alignment horizontal="left" wrapText="1"/>
    </xf>
    <xf numFmtId="0" fontId="31" fillId="0" borderId="8" xfId="0" applyNumberFormat="1" applyFont="1" applyFill="1" applyBorder="1" applyAlignment="1" applyProtection="1">
      <alignment wrapText="1"/>
    </xf>
    <xf numFmtId="0" fontId="30" fillId="0" borderId="32" xfId="0" applyNumberFormat="1" applyFont="1" applyFill="1" applyBorder="1" applyAlignment="1" applyProtection="1">
      <alignment horizontal="left" wrapText="1"/>
    </xf>
    <xf numFmtId="0" fontId="27" fillId="0" borderId="32" xfId="0" applyNumberFormat="1" applyFont="1" applyFill="1" applyBorder="1" applyAlignment="1" applyProtection="1">
      <alignment horizontal="left" wrapText="1"/>
    </xf>
    <xf numFmtId="0" fontId="29" fillId="0" borderId="8" xfId="0" applyNumberFormat="1" applyFont="1" applyFill="1" applyBorder="1" applyAlignment="1" applyProtection="1">
      <alignment wrapText="1"/>
    </xf>
    <xf numFmtId="0" fontId="18" fillId="0" borderId="8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0" fillId="0" borderId="32" xfId="0" quotePrefix="1" applyFont="1" applyBorder="1" applyAlignment="1">
      <alignment horizontal="left"/>
    </xf>
    <xf numFmtId="0" fontId="14" fillId="0" borderId="8" xfId="0" applyNumberFormat="1" applyFont="1" applyFill="1" applyBorder="1" applyAlignment="1" applyProtection="1">
      <alignment wrapText="1"/>
    </xf>
    <xf numFmtId="0" fontId="21" fillId="0" borderId="34" xfId="0" quotePrefix="1" applyNumberFormat="1" applyFont="1" applyFill="1" applyBorder="1" applyAlignment="1" applyProtection="1">
      <alignment horizontal="left" wrapText="1"/>
    </xf>
    <xf numFmtId="0" fontId="28" fillId="0" borderId="34" xfId="0" applyNumberFormat="1" applyFont="1" applyFill="1" applyBorder="1" applyAlignment="1" applyProtection="1">
      <alignment wrapText="1"/>
    </xf>
    <xf numFmtId="0" fontId="30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/>
    </xf>
    <xf numFmtId="4" fontId="15" fillId="0" borderId="30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40" xfId="0" applyNumberFormat="1" applyFont="1" applyBorder="1" applyAlignment="1">
      <alignment horizontal="center"/>
    </xf>
    <xf numFmtId="0" fontId="21" fillId="0" borderId="29" xfId="0" applyNumberFormat="1" applyFont="1" applyFill="1" applyBorder="1" applyAlignment="1" applyProtection="1">
      <alignment horizontal="center" vertical="center" wrapText="1"/>
    </xf>
    <xf numFmtId="0" fontId="21" fillId="0" borderId="30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18" borderId="11" xfId="0" applyNumberFormat="1" applyFont="1" applyFill="1" applyBorder="1" applyAlignment="1" applyProtection="1">
      <alignment horizontal="center" vertical="center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36" fillId="0" borderId="35" xfId="0" applyNumberFormat="1" applyFont="1" applyFill="1" applyBorder="1" applyAlignment="1" applyProtection="1">
      <alignment horizontal="center" vertical="center" wrapText="1"/>
    </xf>
    <xf numFmtId="0" fontId="32" fillId="0" borderId="20" xfId="0" applyNumberFormat="1" applyFont="1" applyFill="1" applyBorder="1" applyAlignment="1" applyProtection="1">
      <alignment horizontal="center" vertical="center" wrapText="1"/>
    </xf>
    <xf numFmtId="0" fontId="32" fillId="0" borderId="35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0" fontId="0" fillId="0" borderId="37" xfId="0" applyNumberFormat="1" applyFill="1" applyBorder="1" applyAlignment="1" applyProtection="1">
      <alignment horizontal="center" vertical="center" wrapText="1"/>
    </xf>
    <xf numFmtId="0" fontId="32" fillId="0" borderId="20" xfId="0" applyNumberFormat="1" applyFont="1" applyFill="1" applyBorder="1" applyAlignment="1" applyProtection="1">
      <alignment horizontal="center" vertical="center"/>
    </xf>
    <xf numFmtId="0" fontId="32" fillId="0" borderId="35" xfId="0" applyNumberFormat="1" applyFont="1" applyFill="1" applyBorder="1" applyAlignment="1" applyProtection="1">
      <alignment horizontal="center" vertical="center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0" fillId="0" borderId="39" xfId="0" applyNumberFormat="1" applyFill="1" applyBorder="1" applyAlignment="1" applyProtection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40% - Isticanje1" xfId="37" builtinId="31" hidden="1"/>
    <cellStyle name="60% - Accent1" xfId="13" xr:uid="{00000000-0005-0000-0000-00000D000000}"/>
    <cellStyle name="60% - Accent2" xfId="14" xr:uid="{00000000-0005-0000-0000-00000E000000}"/>
    <cellStyle name="60% - Accent3" xfId="15" xr:uid="{00000000-0005-0000-0000-00000F000000}"/>
    <cellStyle name="60% - Accent4" xfId="16" xr:uid="{00000000-0005-0000-0000-000010000000}"/>
    <cellStyle name="60% - Accent5" xfId="17" xr:uid="{00000000-0005-0000-0000-000011000000}"/>
    <cellStyle name="60% - Accent6" xfId="18" xr:uid="{00000000-0005-0000-0000-000012000000}"/>
    <cellStyle name="Accent1" xfId="19" xr:uid="{00000000-0005-0000-0000-000013000000}"/>
    <cellStyle name="Accent2" xfId="20" xr:uid="{00000000-0005-0000-0000-000014000000}"/>
    <cellStyle name="Accent3" xfId="21" xr:uid="{00000000-0005-0000-0000-000015000000}"/>
    <cellStyle name="Accent4" xfId="22" xr:uid="{00000000-0005-0000-0000-000016000000}"/>
    <cellStyle name="Accent5" xfId="23" xr:uid="{00000000-0005-0000-0000-000017000000}"/>
    <cellStyle name="Accent6" xfId="24" xr:uid="{00000000-0005-0000-0000-000018000000}"/>
    <cellStyle name="Bad" xfId="25" xr:uid="{00000000-0005-0000-0000-000019000000}"/>
    <cellStyle name="Calculation" xfId="26" xr:uid="{00000000-0005-0000-0000-00001A000000}"/>
    <cellStyle name="Check Cell" xfId="27" xr:uid="{00000000-0005-0000-0000-00001B000000}"/>
    <cellStyle name="Explanatory Text" xfId="28" xr:uid="{00000000-0005-0000-0000-00001C000000}"/>
    <cellStyle name="Heading 1" xfId="29" xr:uid="{00000000-0005-0000-0000-00001D000000}"/>
    <cellStyle name="Heading 2" xfId="30" xr:uid="{00000000-0005-0000-0000-00001E000000}"/>
    <cellStyle name="Heading 3" xfId="31" xr:uid="{00000000-0005-0000-0000-00001F000000}"/>
    <cellStyle name="Heading 4" xfId="32" xr:uid="{00000000-0005-0000-0000-000020000000}"/>
    <cellStyle name="Input" xfId="33" xr:uid="{00000000-0005-0000-0000-000021000000}"/>
    <cellStyle name="Linked Cell" xfId="34" xr:uid="{00000000-0005-0000-0000-000022000000}"/>
    <cellStyle name="Neutral" xfId="35" xr:uid="{00000000-0005-0000-0000-000023000000}"/>
    <cellStyle name="Normalno" xfId="0" builtinId="0"/>
    <cellStyle name="Total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00" name="Line 1">
          <a:extLst>
            <a:ext uri="{FF2B5EF4-FFF2-40B4-BE49-F238E27FC236}">
              <a16:creationId xmlns:a16="http://schemas.microsoft.com/office/drawing/2014/main" id="{00000000-0008-0000-0100-00009808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01" name="Line 2">
          <a:extLst>
            <a:ext uri="{FF2B5EF4-FFF2-40B4-BE49-F238E27FC236}">
              <a16:creationId xmlns:a16="http://schemas.microsoft.com/office/drawing/2014/main" id="{00000000-0008-0000-0100-00009908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14</xdr:row>
      <xdr:rowOff>19050</xdr:rowOff>
    </xdr:from>
    <xdr:to>
      <xdr:col>1</xdr:col>
      <xdr:colOff>0</xdr:colOff>
      <xdr:row>16</xdr:row>
      <xdr:rowOff>0</xdr:rowOff>
    </xdr:to>
    <xdr:sp macro="" textlink="">
      <xdr:nvSpPr>
        <xdr:cNvPr id="2202" name="Line 1">
          <a:extLst>
            <a:ext uri="{FF2B5EF4-FFF2-40B4-BE49-F238E27FC236}">
              <a16:creationId xmlns:a16="http://schemas.microsoft.com/office/drawing/2014/main" id="{00000000-0008-0000-0100-00009A080000}"/>
            </a:ext>
          </a:extLst>
        </xdr:cNvPr>
        <xdr:cNvSpPr>
          <a:spLocks noChangeShapeType="1"/>
        </xdr:cNvSpPr>
      </xdr:nvSpPr>
      <xdr:spPr bwMode="auto">
        <a:xfrm>
          <a:off x="19050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14</xdr:row>
      <xdr:rowOff>19050</xdr:rowOff>
    </xdr:from>
    <xdr:to>
      <xdr:col>0</xdr:col>
      <xdr:colOff>1057275</xdr:colOff>
      <xdr:row>16</xdr:row>
      <xdr:rowOff>0</xdr:rowOff>
    </xdr:to>
    <xdr:sp macro="" textlink="">
      <xdr:nvSpPr>
        <xdr:cNvPr id="2203" name="Line 2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SpPr>
          <a:spLocks noChangeShapeType="1"/>
        </xdr:cNvSpPr>
      </xdr:nvSpPr>
      <xdr:spPr bwMode="auto">
        <a:xfrm>
          <a:off x="9525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27</xdr:row>
      <xdr:rowOff>19050</xdr:rowOff>
    </xdr:from>
    <xdr:to>
      <xdr:col>1</xdr:col>
      <xdr:colOff>0</xdr:colOff>
      <xdr:row>29</xdr:row>
      <xdr:rowOff>0</xdr:rowOff>
    </xdr:to>
    <xdr:sp macro="" textlink="">
      <xdr:nvSpPr>
        <xdr:cNvPr id="2204" name="Line 1">
          <a:extLst>
            <a:ext uri="{FF2B5EF4-FFF2-40B4-BE49-F238E27FC236}">
              <a16:creationId xmlns:a16="http://schemas.microsoft.com/office/drawing/2014/main" id="{00000000-0008-0000-0100-00009C080000}"/>
            </a:ext>
          </a:extLst>
        </xdr:cNvPr>
        <xdr:cNvSpPr>
          <a:spLocks noChangeShapeType="1"/>
        </xdr:cNvSpPr>
      </xdr:nvSpPr>
      <xdr:spPr bwMode="auto">
        <a:xfrm>
          <a:off x="19050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19050</xdr:rowOff>
    </xdr:from>
    <xdr:to>
      <xdr:col>0</xdr:col>
      <xdr:colOff>1057275</xdr:colOff>
      <xdr:row>29</xdr:row>
      <xdr:rowOff>0</xdr:rowOff>
    </xdr:to>
    <xdr:sp macro="" textlink="">
      <xdr:nvSpPr>
        <xdr:cNvPr id="2205" name="Lin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SpPr>
          <a:spLocks noChangeShapeType="1"/>
        </xdr:cNvSpPr>
      </xdr:nvSpPr>
      <xdr:spPr bwMode="auto">
        <a:xfrm>
          <a:off x="9525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activeCell="F12" sqref="F12"/>
    </sheetView>
  </sheetViews>
  <sheetFormatPr defaultColWidth="11.42578125" defaultRowHeight="12.75" x14ac:dyDescent="0.2"/>
  <cols>
    <col min="1" max="2" width="4.28515625" style="5" customWidth="1"/>
    <col min="3" max="3" width="5.5703125" style="5" customWidth="1"/>
    <col min="4" max="4" width="5.28515625" style="71" customWidth="1"/>
    <col min="5" max="5" width="44.7109375" style="5" customWidth="1"/>
    <col min="6" max="6" width="15.140625" style="5" bestFit="1" customWidth="1"/>
    <col min="7" max="7" width="17.28515625" style="5" customWidth="1"/>
    <col min="8" max="8" width="16.7109375" style="5" customWidth="1"/>
    <col min="9" max="16384" width="11.42578125" style="5"/>
  </cols>
  <sheetData>
    <row r="1" spans="1:9" ht="61.5" customHeight="1" x14ac:dyDescent="0.2">
      <c r="A1" s="167" t="s">
        <v>86</v>
      </c>
      <c r="B1" s="167"/>
      <c r="C1" s="167"/>
      <c r="D1" s="167"/>
      <c r="E1" s="167"/>
      <c r="F1" s="167"/>
      <c r="G1" s="167"/>
      <c r="H1" s="167"/>
    </row>
    <row r="2" spans="1:9" s="54" customFormat="1" ht="26.25" customHeight="1" x14ac:dyDescent="0.2">
      <c r="A2" s="167" t="s">
        <v>34</v>
      </c>
      <c r="B2" s="178"/>
      <c r="C2" s="178"/>
      <c r="D2" s="178"/>
      <c r="E2" s="178"/>
      <c r="F2" s="178"/>
      <c r="G2" s="178"/>
      <c r="H2" s="178"/>
    </row>
    <row r="3" spans="1:9" ht="25.5" customHeight="1" x14ac:dyDescent="0.2">
      <c r="A3" s="167" t="s">
        <v>73</v>
      </c>
      <c r="B3" s="167"/>
      <c r="C3" s="167"/>
      <c r="D3" s="167"/>
      <c r="E3" s="167"/>
      <c r="F3" s="167"/>
      <c r="G3" s="167"/>
      <c r="H3" s="169"/>
    </row>
    <row r="4" spans="1:9" ht="9" customHeight="1" x14ac:dyDescent="0.25">
      <c r="A4" s="55"/>
      <c r="B4" s="56"/>
      <c r="C4" s="56"/>
      <c r="D4" s="56"/>
      <c r="E4" s="56"/>
    </row>
    <row r="5" spans="1:9" ht="27.75" customHeight="1" x14ac:dyDescent="0.25">
      <c r="A5" s="57"/>
      <c r="B5" s="58"/>
      <c r="C5" s="58"/>
      <c r="D5" s="59"/>
      <c r="E5" s="60"/>
      <c r="F5" s="61" t="s">
        <v>94</v>
      </c>
      <c r="G5" s="61" t="s">
        <v>87</v>
      </c>
      <c r="H5" s="62" t="s">
        <v>88</v>
      </c>
      <c r="I5" s="63"/>
    </row>
    <row r="6" spans="1:9" ht="27.75" customHeight="1" x14ac:dyDescent="0.25">
      <c r="A6" s="172" t="s">
        <v>35</v>
      </c>
      <c r="B6" s="171"/>
      <c r="C6" s="171"/>
      <c r="D6" s="171"/>
      <c r="E6" s="177"/>
      <c r="F6" s="146">
        <v>1224750</v>
      </c>
      <c r="G6" s="148">
        <v>1031750</v>
      </c>
      <c r="H6" s="148">
        <v>758700</v>
      </c>
      <c r="I6" s="80"/>
    </row>
    <row r="7" spans="1:9" ht="22.5" customHeight="1" x14ac:dyDescent="0.25">
      <c r="A7" s="172" t="s">
        <v>0</v>
      </c>
      <c r="B7" s="171"/>
      <c r="C7" s="171"/>
      <c r="D7" s="171"/>
      <c r="E7" s="177"/>
      <c r="F7" s="147">
        <v>1224200</v>
      </c>
      <c r="G7" s="149">
        <v>1031130</v>
      </c>
      <c r="H7" s="149">
        <v>758060</v>
      </c>
    </row>
    <row r="8" spans="1:9" ht="22.5" customHeight="1" x14ac:dyDescent="0.25">
      <c r="A8" s="179" t="s">
        <v>1</v>
      </c>
      <c r="B8" s="177"/>
      <c r="C8" s="177"/>
      <c r="D8" s="177"/>
      <c r="E8" s="177"/>
      <c r="F8" s="147">
        <v>550</v>
      </c>
      <c r="G8" s="149">
        <v>620</v>
      </c>
      <c r="H8" s="149">
        <v>640</v>
      </c>
    </row>
    <row r="9" spans="1:9" ht="22.5" customHeight="1" x14ac:dyDescent="0.25">
      <c r="A9" s="81" t="s">
        <v>36</v>
      </c>
      <c r="B9" s="1"/>
      <c r="C9" s="1"/>
      <c r="D9" s="1"/>
      <c r="E9" s="1"/>
      <c r="F9" s="147">
        <v>1327927.01</v>
      </c>
      <c r="G9" s="149">
        <v>1031750</v>
      </c>
      <c r="H9" s="149">
        <v>758700</v>
      </c>
    </row>
    <row r="10" spans="1:9" ht="22.5" customHeight="1" x14ac:dyDescent="0.25">
      <c r="A10" s="170" t="s">
        <v>2</v>
      </c>
      <c r="B10" s="171"/>
      <c r="C10" s="171"/>
      <c r="D10" s="171"/>
      <c r="E10" s="180"/>
      <c r="F10" s="146">
        <v>939188.3</v>
      </c>
      <c r="G10" s="148">
        <v>584050</v>
      </c>
      <c r="H10" s="148">
        <v>594700</v>
      </c>
    </row>
    <row r="11" spans="1:9" ht="22.5" customHeight="1" x14ac:dyDescent="0.25">
      <c r="A11" s="179" t="s">
        <v>3</v>
      </c>
      <c r="B11" s="177"/>
      <c r="C11" s="177"/>
      <c r="D11" s="177"/>
      <c r="E11" s="177"/>
      <c r="F11" s="146">
        <v>388738.71</v>
      </c>
      <c r="G11" s="148">
        <v>447700</v>
      </c>
      <c r="H11" s="148">
        <v>164000</v>
      </c>
    </row>
    <row r="12" spans="1:9" ht="22.5" customHeight="1" x14ac:dyDescent="0.25">
      <c r="A12" s="170" t="s">
        <v>4</v>
      </c>
      <c r="B12" s="171"/>
      <c r="C12" s="171"/>
      <c r="D12" s="171"/>
      <c r="E12" s="171"/>
      <c r="F12" s="144">
        <f>+F6-F9</f>
        <v>-103177.01000000001</v>
      </c>
      <c r="G12" s="145">
        <f>+G6-G9</f>
        <v>0</v>
      </c>
      <c r="H12" s="145">
        <f>+H6-H9</f>
        <v>0</v>
      </c>
    </row>
    <row r="13" spans="1:9" ht="25.5" customHeight="1" x14ac:dyDescent="0.2">
      <c r="A13" s="167"/>
      <c r="B13" s="168"/>
      <c r="C13" s="168"/>
      <c r="D13" s="168"/>
      <c r="E13" s="168"/>
      <c r="F13" s="169"/>
      <c r="G13" s="169"/>
      <c r="H13" s="169"/>
    </row>
    <row r="14" spans="1:9" ht="27.75" customHeight="1" x14ac:dyDescent="0.25">
      <c r="A14" s="57"/>
      <c r="B14" s="58"/>
      <c r="C14" s="58"/>
      <c r="D14" s="59"/>
      <c r="E14" s="60"/>
      <c r="F14" s="61" t="str">
        <f>$F$5</f>
        <v>Plan 2021.</v>
      </c>
      <c r="G14" s="61" t="s">
        <v>87</v>
      </c>
      <c r="H14" s="62" t="s">
        <v>88</v>
      </c>
    </row>
    <row r="15" spans="1:9" ht="22.5" customHeight="1" x14ac:dyDescent="0.25">
      <c r="A15" s="173" t="s">
        <v>5</v>
      </c>
      <c r="B15" s="174"/>
      <c r="C15" s="174"/>
      <c r="D15" s="174"/>
      <c r="E15" s="175"/>
      <c r="F15" s="153">
        <v>103177.01</v>
      </c>
      <c r="G15" s="153">
        <v>0</v>
      </c>
      <c r="H15" s="144">
        <v>0</v>
      </c>
    </row>
    <row r="16" spans="1:9" s="49" customFormat="1" ht="25.5" customHeight="1" x14ac:dyDescent="0.25">
      <c r="A16" s="176"/>
      <c r="B16" s="168"/>
      <c r="C16" s="168"/>
      <c r="D16" s="168"/>
      <c r="E16" s="168"/>
      <c r="F16" s="169"/>
      <c r="G16" s="169"/>
      <c r="H16" s="169"/>
    </row>
    <row r="17" spans="1:8" s="49" customFormat="1" ht="27.75" customHeight="1" x14ac:dyDescent="0.25">
      <c r="A17" s="57"/>
      <c r="B17" s="58"/>
      <c r="C17" s="58"/>
      <c r="D17" s="59"/>
      <c r="E17" s="60"/>
      <c r="F17" s="61" t="str">
        <f>$F$5</f>
        <v>Plan 2021.</v>
      </c>
      <c r="G17" s="61" t="s">
        <v>87</v>
      </c>
      <c r="H17" s="62" t="s">
        <v>88</v>
      </c>
    </row>
    <row r="18" spans="1:8" s="49" customFormat="1" ht="22.5" customHeight="1" x14ac:dyDescent="0.25">
      <c r="A18" s="172" t="s">
        <v>6</v>
      </c>
      <c r="B18" s="171"/>
      <c r="C18" s="171"/>
      <c r="D18" s="171"/>
      <c r="E18" s="171"/>
      <c r="F18" s="64"/>
      <c r="G18" s="64"/>
      <c r="H18" s="64"/>
    </row>
    <row r="19" spans="1:8" s="49" customFormat="1" ht="22.5" customHeight="1" x14ac:dyDescent="0.25">
      <c r="A19" s="172" t="s">
        <v>7</v>
      </c>
      <c r="B19" s="171"/>
      <c r="C19" s="171"/>
      <c r="D19" s="171"/>
      <c r="E19" s="171"/>
      <c r="F19" s="64"/>
      <c r="G19" s="64"/>
      <c r="H19" s="64"/>
    </row>
    <row r="20" spans="1:8" s="49" customFormat="1" ht="22.5" customHeight="1" x14ac:dyDescent="0.25">
      <c r="A20" s="170" t="s">
        <v>8</v>
      </c>
      <c r="B20" s="171"/>
      <c r="C20" s="171"/>
      <c r="D20" s="171"/>
      <c r="E20" s="171"/>
      <c r="F20" s="64"/>
      <c r="G20" s="64"/>
      <c r="H20" s="64"/>
    </row>
    <row r="21" spans="1:8" s="49" customFormat="1" ht="15" customHeight="1" x14ac:dyDescent="0.25">
      <c r="A21" s="66"/>
      <c r="B21" s="67"/>
      <c r="C21" s="65"/>
      <c r="D21" s="68"/>
      <c r="E21" s="67"/>
      <c r="F21" s="69"/>
      <c r="G21" s="69"/>
      <c r="H21" s="69"/>
    </row>
    <row r="22" spans="1:8" s="49" customFormat="1" ht="22.5" customHeight="1" x14ac:dyDescent="0.25">
      <c r="A22" s="170" t="s">
        <v>9</v>
      </c>
      <c r="B22" s="171"/>
      <c r="C22" s="171"/>
      <c r="D22" s="171"/>
      <c r="E22" s="171"/>
      <c r="F22" s="64">
        <f>SUM(F12,F15,F20)</f>
        <v>0</v>
      </c>
      <c r="G22" s="64">
        <f>SUM(G12,G15,G20)</f>
        <v>0</v>
      </c>
      <c r="H22" s="64">
        <f>SUM(H12,H15,H20)</f>
        <v>0</v>
      </c>
    </row>
    <row r="23" spans="1:8" s="49" customFormat="1" ht="18" customHeight="1" x14ac:dyDescent="0.25">
      <c r="A23" s="70"/>
      <c r="B23" s="56"/>
      <c r="C23" s="56"/>
      <c r="D23" s="56"/>
      <c r="E23" s="56"/>
    </row>
  </sheetData>
  <mergeCells count="16">
    <mergeCell ref="A12:E12"/>
    <mergeCell ref="A7:E7"/>
    <mergeCell ref="A1:H1"/>
    <mergeCell ref="A2:H2"/>
    <mergeCell ref="A3:H3"/>
    <mergeCell ref="A8:E8"/>
    <mergeCell ref="A10:E10"/>
    <mergeCell ref="A11:E11"/>
    <mergeCell ref="A6:E6"/>
    <mergeCell ref="A13:H13"/>
    <mergeCell ref="A22:E22"/>
    <mergeCell ref="A18:E18"/>
    <mergeCell ref="A19:E19"/>
    <mergeCell ref="A20:E20"/>
    <mergeCell ref="A15:E15"/>
    <mergeCell ref="A16:H1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3"/>
  <sheetViews>
    <sheetView workbookViewId="0">
      <selection activeCell="G11" sqref="G11"/>
    </sheetView>
  </sheetViews>
  <sheetFormatPr defaultColWidth="11.42578125" defaultRowHeight="12.75" x14ac:dyDescent="0.2"/>
  <cols>
    <col min="1" max="1" width="16" style="19" customWidth="1"/>
    <col min="2" max="3" width="17.5703125" style="19" customWidth="1"/>
    <col min="4" max="4" width="17.5703125" style="50" customWidth="1"/>
    <col min="5" max="8" width="17.5703125" style="5" customWidth="1"/>
    <col min="9" max="9" width="7.85546875" style="5" customWidth="1"/>
    <col min="10" max="10" width="14.28515625" style="5" customWidth="1"/>
    <col min="11" max="11" width="7.85546875" style="5" customWidth="1"/>
    <col min="12" max="16384" width="11.42578125" style="5"/>
  </cols>
  <sheetData>
    <row r="1" spans="1:8" ht="24" customHeight="1" x14ac:dyDescent="0.2">
      <c r="A1" s="167" t="s">
        <v>84</v>
      </c>
      <c r="B1" s="167"/>
      <c r="C1" s="167"/>
      <c r="D1" s="167"/>
      <c r="E1" s="167"/>
      <c r="F1" s="167"/>
      <c r="G1" s="167"/>
      <c r="H1" s="167"/>
    </row>
    <row r="2" spans="1:8" s="2" customFormat="1" ht="13.5" thickBot="1" x14ac:dyDescent="0.25">
      <c r="A2" s="11"/>
      <c r="H2" s="12" t="s">
        <v>10</v>
      </c>
    </row>
    <row r="3" spans="1:8" s="2" customFormat="1" ht="26.25" thickBot="1" x14ac:dyDescent="0.25">
      <c r="A3" s="76" t="s">
        <v>11</v>
      </c>
      <c r="B3" s="183" t="s">
        <v>76</v>
      </c>
      <c r="C3" s="184"/>
      <c r="D3" s="184"/>
      <c r="E3" s="184"/>
      <c r="F3" s="184"/>
      <c r="G3" s="184"/>
      <c r="H3" s="185"/>
    </row>
    <row r="4" spans="1:8" s="2" customFormat="1" ht="77.25" thickBot="1" x14ac:dyDescent="0.25">
      <c r="A4" s="77" t="s">
        <v>12</v>
      </c>
      <c r="B4" s="13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5" t="s">
        <v>19</v>
      </c>
    </row>
    <row r="5" spans="1:8" s="2" customFormat="1" x14ac:dyDescent="0.2">
      <c r="A5" s="4">
        <v>636</v>
      </c>
      <c r="B5" s="100"/>
      <c r="C5" s="101"/>
      <c r="D5" s="102"/>
      <c r="E5" s="103">
        <v>250000</v>
      </c>
      <c r="F5" s="103"/>
      <c r="G5" s="104"/>
      <c r="H5" s="105"/>
    </row>
    <row r="6" spans="1:8" s="2" customFormat="1" x14ac:dyDescent="0.2">
      <c r="A6" s="16">
        <v>652</v>
      </c>
      <c r="B6" s="107"/>
      <c r="C6" s="106"/>
      <c r="D6" s="106">
        <v>500</v>
      </c>
      <c r="E6" s="106"/>
      <c r="F6" s="106"/>
      <c r="G6" s="108"/>
      <c r="H6" s="109"/>
    </row>
    <row r="7" spans="1:8" s="2" customFormat="1" x14ac:dyDescent="0.2">
      <c r="A7" s="16">
        <v>661</v>
      </c>
      <c r="B7" s="107"/>
      <c r="C7" s="106">
        <v>130000</v>
      </c>
      <c r="D7" s="106"/>
      <c r="E7" s="106"/>
      <c r="F7" s="106"/>
      <c r="G7" s="108"/>
      <c r="H7" s="109"/>
    </row>
    <row r="8" spans="1:8" s="2" customFormat="1" x14ac:dyDescent="0.2">
      <c r="A8" s="16">
        <v>663</v>
      </c>
      <c r="B8" s="107"/>
      <c r="C8" s="106"/>
      <c r="D8" s="106"/>
      <c r="E8" s="106"/>
      <c r="F8" s="106">
        <v>1700</v>
      </c>
      <c r="G8" s="108"/>
      <c r="H8" s="109"/>
    </row>
    <row r="9" spans="1:8" s="2" customFormat="1" x14ac:dyDescent="0.2">
      <c r="A9" s="16">
        <v>671</v>
      </c>
      <c r="B9" s="107">
        <v>842000</v>
      </c>
      <c r="C9" s="106"/>
      <c r="D9" s="106"/>
      <c r="E9" s="106"/>
      <c r="F9" s="106"/>
      <c r="G9" s="108"/>
      <c r="H9" s="109"/>
    </row>
    <row r="10" spans="1:8" s="2" customFormat="1" x14ac:dyDescent="0.2">
      <c r="A10" s="16">
        <v>721</v>
      </c>
      <c r="B10" s="107"/>
      <c r="C10" s="106"/>
      <c r="D10" s="106"/>
      <c r="E10" s="106"/>
      <c r="F10" s="106"/>
      <c r="G10" s="108">
        <v>550</v>
      </c>
      <c r="H10" s="109"/>
    </row>
    <row r="11" spans="1:8" s="2" customFormat="1" ht="13.5" thickBot="1" x14ac:dyDescent="0.25">
      <c r="A11" s="117"/>
      <c r="B11" s="110"/>
      <c r="C11" s="111"/>
      <c r="D11" s="111"/>
      <c r="E11" s="111"/>
      <c r="F11" s="106"/>
      <c r="G11" s="112"/>
      <c r="H11" s="113"/>
    </row>
    <row r="12" spans="1:8" s="2" customFormat="1" ht="30" customHeight="1" thickBot="1" x14ac:dyDescent="0.25">
      <c r="A12" s="17" t="s">
        <v>20</v>
      </c>
      <c r="B12" s="114">
        <f t="shared" ref="B12:G12" si="0">SUM(B5:B11)</f>
        <v>842000</v>
      </c>
      <c r="C12" s="114">
        <f t="shared" si="0"/>
        <v>130000</v>
      </c>
      <c r="D12" s="114">
        <f t="shared" si="0"/>
        <v>500</v>
      </c>
      <c r="E12" s="114">
        <f t="shared" si="0"/>
        <v>250000</v>
      </c>
      <c r="F12" s="159">
        <f t="shared" si="0"/>
        <v>1700</v>
      </c>
      <c r="G12" s="115">
        <f t="shared" si="0"/>
        <v>550</v>
      </c>
      <c r="H12" s="116">
        <v>0</v>
      </c>
    </row>
    <row r="13" spans="1:8" s="2" customFormat="1" ht="28.5" customHeight="1" thickBot="1" x14ac:dyDescent="0.25">
      <c r="A13" s="17" t="s">
        <v>77</v>
      </c>
      <c r="B13" s="186">
        <f>B12+C12+D12+E12+F12+G12+H12</f>
        <v>1224750</v>
      </c>
      <c r="C13" s="187"/>
      <c r="D13" s="187"/>
      <c r="E13" s="187"/>
      <c r="F13" s="189"/>
      <c r="G13" s="187"/>
      <c r="H13" s="188"/>
    </row>
    <row r="14" spans="1:8" ht="13.5" thickBot="1" x14ac:dyDescent="0.25">
      <c r="A14" s="8"/>
      <c r="B14" s="8"/>
      <c r="C14" s="8"/>
      <c r="D14" s="9"/>
      <c r="E14" s="18"/>
      <c r="H14" s="12"/>
    </row>
    <row r="15" spans="1:8" ht="24" customHeight="1" thickBot="1" x14ac:dyDescent="0.25">
      <c r="A15" s="78" t="s">
        <v>11</v>
      </c>
      <c r="B15" s="183" t="s">
        <v>80</v>
      </c>
      <c r="C15" s="184"/>
      <c r="D15" s="184"/>
      <c r="E15" s="184"/>
      <c r="F15" s="184"/>
      <c r="G15" s="184"/>
      <c r="H15" s="185"/>
    </row>
    <row r="16" spans="1:8" ht="77.25" thickBot="1" x14ac:dyDescent="0.25">
      <c r="A16" s="79" t="s">
        <v>12</v>
      </c>
      <c r="B16" s="13" t="s">
        <v>13</v>
      </c>
      <c r="C16" s="14" t="s">
        <v>14</v>
      </c>
      <c r="D16" s="14" t="s">
        <v>15</v>
      </c>
      <c r="E16" s="14" t="s">
        <v>16</v>
      </c>
      <c r="F16" s="14" t="s">
        <v>17</v>
      </c>
      <c r="G16" s="14" t="s">
        <v>18</v>
      </c>
      <c r="H16" s="15" t="s">
        <v>19</v>
      </c>
    </row>
    <row r="17" spans="1:8" x14ac:dyDescent="0.2">
      <c r="A17" s="4">
        <v>636</v>
      </c>
      <c r="B17" s="100"/>
      <c r="C17" s="101"/>
      <c r="D17" s="102"/>
      <c r="E17" s="151">
        <v>351400</v>
      </c>
      <c r="F17" s="103"/>
      <c r="G17" s="104"/>
      <c r="H17" s="105"/>
    </row>
    <row r="18" spans="1:8" x14ac:dyDescent="0.2">
      <c r="A18" s="16">
        <v>652</v>
      </c>
      <c r="B18" s="107"/>
      <c r="C18" s="106"/>
      <c r="D18" s="106">
        <v>730</v>
      </c>
      <c r="E18" s="106"/>
      <c r="F18" s="106"/>
      <c r="G18" s="108"/>
      <c r="H18" s="109"/>
    </row>
    <row r="19" spans="1:8" x14ac:dyDescent="0.2">
      <c r="A19" s="16">
        <v>661</v>
      </c>
      <c r="B19" s="107"/>
      <c r="C19" s="106">
        <v>124000</v>
      </c>
      <c r="D19" s="106"/>
      <c r="E19" s="106"/>
      <c r="F19" s="106"/>
      <c r="G19" s="108"/>
      <c r="H19" s="109"/>
    </row>
    <row r="20" spans="1:8" s="161" customFormat="1" x14ac:dyDescent="0.2">
      <c r="A20" s="16">
        <v>663</v>
      </c>
      <c r="B20" s="107"/>
      <c r="C20" s="106"/>
      <c r="D20" s="106"/>
      <c r="E20" s="106"/>
      <c r="F20" s="106">
        <v>7000</v>
      </c>
      <c r="G20" s="108"/>
      <c r="H20" s="109"/>
    </row>
    <row r="21" spans="1:8" x14ac:dyDescent="0.2">
      <c r="A21" s="16">
        <v>671</v>
      </c>
      <c r="B21" s="107">
        <v>548000</v>
      </c>
      <c r="C21" s="106"/>
      <c r="D21" s="106"/>
      <c r="E21" s="106"/>
      <c r="F21" s="106"/>
      <c r="G21" s="108"/>
      <c r="H21" s="109"/>
    </row>
    <row r="22" spans="1:8" x14ac:dyDescent="0.2">
      <c r="A22" s="16">
        <v>721</v>
      </c>
      <c r="B22" s="107"/>
      <c r="C22" s="106"/>
      <c r="D22" s="106"/>
      <c r="E22" s="106"/>
      <c r="F22" s="106"/>
      <c r="G22" s="108">
        <v>620</v>
      </c>
      <c r="H22" s="109"/>
    </row>
    <row r="23" spans="1:8" x14ac:dyDescent="0.2">
      <c r="A23" s="16"/>
      <c r="B23" s="107"/>
      <c r="C23" s="106"/>
      <c r="D23" s="106"/>
      <c r="E23" s="106"/>
      <c r="F23" s="106"/>
      <c r="G23" s="108"/>
      <c r="H23" s="109"/>
    </row>
    <row r="24" spans="1:8" ht="13.5" thickBot="1" x14ac:dyDescent="0.25">
      <c r="A24" s="16"/>
      <c r="B24" s="107"/>
      <c r="C24" s="106"/>
      <c r="D24" s="106"/>
      <c r="E24" s="106"/>
      <c r="F24" s="106"/>
      <c r="G24" s="108"/>
      <c r="H24" s="109"/>
    </row>
    <row r="25" spans="1:8" s="2" customFormat="1" ht="30" customHeight="1" thickBot="1" x14ac:dyDescent="0.25">
      <c r="A25" s="17" t="s">
        <v>20</v>
      </c>
      <c r="B25" s="114">
        <f t="shared" ref="B25:G25" si="1">SUM(B17:B24)</f>
        <v>548000</v>
      </c>
      <c r="C25" s="114">
        <f t="shared" si="1"/>
        <v>124000</v>
      </c>
      <c r="D25" s="114">
        <f t="shared" si="1"/>
        <v>730</v>
      </c>
      <c r="E25" s="114">
        <f t="shared" si="1"/>
        <v>351400</v>
      </c>
      <c r="F25" s="114">
        <f t="shared" si="1"/>
        <v>7000</v>
      </c>
      <c r="G25" s="114">
        <f t="shared" si="1"/>
        <v>620</v>
      </c>
      <c r="H25" s="116">
        <v>0</v>
      </c>
    </row>
    <row r="26" spans="1:8" s="2" customFormat="1" ht="28.5" customHeight="1" thickBot="1" x14ac:dyDescent="0.25">
      <c r="A26" s="17" t="s">
        <v>81</v>
      </c>
      <c r="B26" s="186">
        <f>B25+C25+D25+E25+F25+G25+H25</f>
        <v>1031750</v>
      </c>
      <c r="C26" s="187"/>
      <c r="D26" s="187"/>
      <c r="E26" s="187"/>
      <c r="F26" s="187"/>
      <c r="G26" s="187"/>
      <c r="H26" s="188"/>
    </row>
    <row r="27" spans="1:8" ht="13.5" thickBot="1" x14ac:dyDescent="0.25">
      <c r="D27" s="20"/>
      <c r="E27" s="21"/>
    </row>
    <row r="28" spans="1:8" ht="26.25" thickBot="1" x14ac:dyDescent="0.25">
      <c r="A28" s="78" t="s">
        <v>11</v>
      </c>
      <c r="B28" s="183" t="s">
        <v>89</v>
      </c>
      <c r="C28" s="184"/>
      <c r="D28" s="184"/>
      <c r="E28" s="184"/>
      <c r="F28" s="184"/>
      <c r="G28" s="184"/>
      <c r="H28" s="185"/>
    </row>
    <row r="29" spans="1:8" ht="77.25" thickBot="1" x14ac:dyDescent="0.25">
      <c r="A29" s="79" t="s">
        <v>12</v>
      </c>
      <c r="B29" s="13" t="s">
        <v>13</v>
      </c>
      <c r="C29" s="14" t="s">
        <v>14</v>
      </c>
      <c r="D29" s="14" t="s">
        <v>15</v>
      </c>
      <c r="E29" s="14" t="s">
        <v>16</v>
      </c>
      <c r="F29" s="14" t="s">
        <v>17</v>
      </c>
      <c r="G29" s="14" t="s">
        <v>18</v>
      </c>
      <c r="H29" s="15" t="s">
        <v>19</v>
      </c>
    </row>
    <row r="30" spans="1:8" x14ac:dyDescent="0.2">
      <c r="A30" s="4">
        <v>636</v>
      </c>
      <c r="B30" s="100"/>
      <c r="C30" s="101"/>
      <c r="D30" s="102"/>
      <c r="E30" s="103">
        <v>64500</v>
      </c>
      <c r="F30" s="103"/>
      <c r="G30" s="104"/>
      <c r="H30" s="105"/>
    </row>
    <row r="31" spans="1:8" x14ac:dyDescent="0.2">
      <c r="A31" s="16">
        <v>652</v>
      </c>
      <c r="B31" s="107"/>
      <c r="C31" s="106"/>
      <c r="D31" s="106">
        <v>760</v>
      </c>
      <c r="E31" s="106"/>
      <c r="F31" s="106"/>
      <c r="G31" s="108"/>
      <c r="H31" s="109"/>
    </row>
    <row r="32" spans="1:8" x14ac:dyDescent="0.2">
      <c r="A32" s="16">
        <v>661</v>
      </c>
      <c r="B32" s="107"/>
      <c r="C32" s="106">
        <v>127800</v>
      </c>
      <c r="D32" s="106"/>
      <c r="E32" s="106"/>
      <c r="F32" s="106"/>
      <c r="G32" s="108"/>
      <c r="H32" s="109"/>
    </row>
    <row r="33" spans="1:8" x14ac:dyDescent="0.2">
      <c r="A33" s="16">
        <v>671</v>
      </c>
      <c r="B33" s="107">
        <v>565000</v>
      </c>
      <c r="C33" s="106"/>
      <c r="D33" s="106"/>
      <c r="E33" s="106"/>
      <c r="F33" s="106"/>
      <c r="G33" s="108"/>
      <c r="H33" s="109"/>
    </row>
    <row r="34" spans="1:8" x14ac:dyDescent="0.2">
      <c r="A34" s="16">
        <v>721</v>
      </c>
      <c r="B34" s="107"/>
      <c r="C34" s="106"/>
      <c r="D34" s="106"/>
      <c r="E34" s="106"/>
      <c r="F34" s="106"/>
      <c r="G34" s="108">
        <v>640</v>
      </c>
      <c r="H34" s="109"/>
    </row>
    <row r="35" spans="1:8" ht="13.5" customHeight="1" x14ac:dyDescent="0.2">
      <c r="A35" s="16"/>
      <c r="B35" s="107"/>
      <c r="C35" s="106"/>
      <c r="D35" s="106"/>
      <c r="E35" s="106"/>
      <c r="F35" s="106"/>
      <c r="G35" s="108"/>
      <c r="H35" s="109"/>
    </row>
    <row r="36" spans="1:8" ht="13.5" customHeight="1" thickBot="1" x14ac:dyDescent="0.25">
      <c r="A36" s="16"/>
      <c r="B36" s="107"/>
      <c r="C36" s="106"/>
      <c r="D36" s="106"/>
      <c r="E36" s="106"/>
      <c r="F36" s="106"/>
      <c r="G36" s="108"/>
      <c r="H36" s="109"/>
    </row>
    <row r="37" spans="1:8" s="2" customFormat="1" ht="30" customHeight="1" thickBot="1" x14ac:dyDescent="0.25">
      <c r="A37" s="17" t="s">
        <v>20</v>
      </c>
      <c r="B37" s="114">
        <f>SUM(B30:B36)</f>
        <v>565000</v>
      </c>
      <c r="C37" s="137">
        <f>SUM(C30:C36)</f>
        <v>127800</v>
      </c>
      <c r="D37" s="115">
        <f>SUM(D30:D36)</f>
        <v>760</v>
      </c>
      <c r="E37" s="137">
        <f>SUM(E30:E36)</f>
        <v>64500</v>
      </c>
      <c r="F37" s="115">
        <f>+F31</f>
        <v>0</v>
      </c>
      <c r="G37" s="137">
        <f>SUM(G30:G36)</f>
        <v>640</v>
      </c>
      <c r="H37" s="116">
        <v>0</v>
      </c>
    </row>
    <row r="38" spans="1:8" s="2" customFormat="1" ht="28.5" customHeight="1" thickBot="1" x14ac:dyDescent="0.25">
      <c r="A38" s="17" t="s">
        <v>90</v>
      </c>
      <c r="B38" s="186">
        <f>B37+C37+D37+E37+F37+G37+H37</f>
        <v>758700</v>
      </c>
      <c r="C38" s="187"/>
      <c r="D38" s="187"/>
      <c r="E38" s="187"/>
      <c r="F38" s="187"/>
      <c r="G38" s="187"/>
      <c r="H38" s="188"/>
    </row>
    <row r="39" spans="1:8" ht="13.5" customHeight="1" x14ac:dyDescent="0.2">
      <c r="C39" s="22"/>
      <c r="D39" s="20"/>
      <c r="E39" s="23"/>
    </row>
    <row r="40" spans="1:8" ht="13.5" customHeight="1" x14ac:dyDescent="0.2">
      <c r="C40" s="22"/>
      <c r="D40" s="24"/>
      <c r="E40" s="25"/>
    </row>
    <row r="41" spans="1:8" ht="13.5" customHeight="1" x14ac:dyDescent="0.2">
      <c r="D41" s="26"/>
      <c r="E41" s="27"/>
    </row>
    <row r="42" spans="1:8" ht="13.5" customHeight="1" x14ac:dyDescent="0.2">
      <c r="D42" s="28"/>
      <c r="E42" s="29"/>
    </row>
    <row r="43" spans="1:8" ht="13.5" customHeight="1" x14ac:dyDescent="0.2">
      <c r="D43" s="20"/>
      <c r="E43" s="21"/>
    </row>
    <row r="44" spans="1:8" ht="28.5" customHeight="1" x14ac:dyDescent="0.2">
      <c r="C44" s="22"/>
      <c r="D44" s="20"/>
      <c r="E44" s="30"/>
    </row>
    <row r="45" spans="1:8" ht="13.5" customHeight="1" x14ac:dyDescent="0.2">
      <c r="C45" s="22"/>
      <c r="D45" s="20"/>
      <c r="E45" s="25"/>
    </row>
    <row r="46" spans="1:8" ht="13.5" customHeight="1" x14ac:dyDescent="0.2">
      <c r="D46" s="20"/>
      <c r="E46" s="21"/>
    </row>
    <row r="47" spans="1:8" ht="13.5" customHeight="1" x14ac:dyDescent="0.2">
      <c r="D47" s="20"/>
      <c r="E47" s="29"/>
    </row>
    <row r="48" spans="1:8" ht="13.5" customHeight="1" x14ac:dyDescent="0.2">
      <c r="D48" s="20"/>
      <c r="E48" s="21"/>
    </row>
    <row r="49" spans="2:5" ht="22.5" customHeight="1" x14ac:dyDescent="0.2">
      <c r="D49" s="20"/>
      <c r="E49" s="31"/>
    </row>
    <row r="50" spans="2:5" ht="13.5" customHeight="1" x14ac:dyDescent="0.2">
      <c r="D50" s="26"/>
      <c r="E50" s="27"/>
    </row>
    <row r="51" spans="2:5" ht="13.5" customHeight="1" x14ac:dyDescent="0.2">
      <c r="B51" s="22"/>
      <c r="D51" s="26"/>
      <c r="E51" s="32"/>
    </row>
    <row r="52" spans="2:5" ht="13.5" customHeight="1" x14ac:dyDescent="0.2">
      <c r="C52" s="22"/>
      <c r="D52" s="26"/>
      <c r="E52" s="33"/>
    </row>
    <row r="53" spans="2:5" ht="13.5" customHeight="1" x14ac:dyDescent="0.2">
      <c r="C53" s="22"/>
      <c r="D53" s="28"/>
      <c r="E53" s="25"/>
    </row>
    <row r="54" spans="2:5" ht="13.5" customHeight="1" x14ac:dyDescent="0.2">
      <c r="D54" s="20"/>
      <c r="E54" s="21"/>
    </row>
    <row r="55" spans="2:5" ht="13.5" customHeight="1" x14ac:dyDescent="0.2">
      <c r="B55" s="22"/>
      <c r="D55" s="20"/>
      <c r="E55" s="23"/>
    </row>
    <row r="56" spans="2:5" ht="13.5" customHeight="1" x14ac:dyDescent="0.2">
      <c r="C56" s="22"/>
      <c r="D56" s="20"/>
      <c r="E56" s="32"/>
    </row>
    <row r="57" spans="2:5" ht="13.5" customHeight="1" x14ac:dyDescent="0.2">
      <c r="C57" s="22"/>
      <c r="D57" s="28"/>
      <c r="E57" s="25"/>
    </row>
    <row r="58" spans="2:5" ht="13.5" customHeight="1" x14ac:dyDescent="0.2">
      <c r="D58" s="26"/>
      <c r="E58" s="21"/>
    </row>
    <row r="59" spans="2:5" ht="13.5" customHeight="1" x14ac:dyDescent="0.2">
      <c r="C59" s="22"/>
      <c r="D59" s="26"/>
      <c r="E59" s="32"/>
    </row>
    <row r="60" spans="2:5" ht="22.5" customHeight="1" x14ac:dyDescent="0.2">
      <c r="D60" s="28"/>
      <c r="E60" s="31"/>
    </row>
    <row r="61" spans="2:5" ht="13.5" customHeight="1" x14ac:dyDescent="0.2">
      <c r="D61" s="20"/>
      <c r="E61" s="21"/>
    </row>
    <row r="62" spans="2:5" ht="13.5" customHeight="1" x14ac:dyDescent="0.2">
      <c r="D62" s="28"/>
      <c r="E62" s="25"/>
    </row>
    <row r="63" spans="2:5" ht="13.5" customHeight="1" x14ac:dyDescent="0.2">
      <c r="D63" s="20"/>
      <c r="E63" s="21"/>
    </row>
    <row r="64" spans="2:5" ht="13.5" customHeight="1" x14ac:dyDescent="0.2">
      <c r="D64" s="20"/>
      <c r="E64" s="21"/>
    </row>
    <row r="65" spans="1:5" ht="13.5" customHeight="1" x14ac:dyDescent="0.2">
      <c r="A65" s="22"/>
      <c r="D65" s="34"/>
      <c r="E65" s="32"/>
    </row>
    <row r="66" spans="1:5" ht="13.5" customHeight="1" x14ac:dyDescent="0.2">
      <c r="B66" s="22"/>
      <c r="C66" s="22"/>
      <c r="D66" s="35"/>
      <c r="E66" s="32"/>
    </row>
    <row r="67" spans="1:5" ht="13.5" customHeight="1" x14ac:dyDescent="0.2">
      <c r="B67" s="22"/>
      <c r="C67" s="22"/>
      <c r="D67" s="35"/>
      <c r="E67" s="23"/>
    </row>
    <row r="68" spans="1:5" ht="13.5" customHeight="1" x14ac:dyDescent="0.2">
      <c r="B68" s="22"/>
      <c r="C68" s="22"/>
      <c r="D68" s="28"/>
      <c r="E68" s="29"/>
    </row>
    <row r="69" spans="1:5" x14ac:dyDescent="0.2">
      <c r="D69" s="20"/>
      <c r="E69" s="21"/>
    </row>
    <row r="70" spans="1:5" x14ac:dyDescent="0.2">
      <c r="B70" s="22"/>
      <c r="D70" s="20"/>
      <c r="E70" s="32"/>
    </row>
    <row r="71" spans="1:5" x14ac:dyDescent="0.2">
      <c r="C71" s="22"/>
      <c r="D71" s="20"/>
      <c r="E71" s="23"/>
    </row>
    <row r="72" spans="1:5" x14ac:dyDescent="0.2">
      <c r="C72" s="22"/>
      <c r="D72" s="28"/>
      <c r="E72" s="25"/>
    </row>
    <row r="73" spans="1:5" x14ac:dyDescent="0.2">
      <c r="D73" s="20"/>
      <c r="E73" s="21"/>
    </row>
    <row r="74" spans="1:5" x14ac:dyDescent="0.2">
      <c r="D74" s="20"/>
      <c r="E74" s="21"/>
    </row>
    <row r="75" spans="1:5" x14ac:dyDescent="0.2">
      <c r="D75" s="36"/>
      <c r="E75" s="37"/>
    </row>
    <row r="76" spans="1:5" x14ac:dyDescent="0.2">
      <c r="D76" s="20"/>
      <c r="E76" s="21"/>
    </row>
    <row r="77" spans="1:5" x14ac:dyDescent="0.2">
      <c r="D77" s="20"/>
      <c r="E77" s="21"/>
    </row>
    <row r="78" spans="1:5" x14ac:dyDescent="0.2">
      <c r="D78" s="20"/>
      <c r="E78" s="21"/>
    </row>
    <row r="79" spans="1:5" x14ac:dyDescent="0.2">
      <c r="D79" s="28"/>
      <c r="E79" s="25"/>
    </row>
    <row r="80" spans="1:5" x14ac:dyDescent="0.2">
      <c r="D80" s="20"/>
      <c r="E80" s="21"/>
    </row>
    <row r="81" spans="1:5" x14ac:dyDescent="0.2">
      <c r="D81" s="28"/>
      <c r="E81" s="25"/>
    </row>
    <row r="82" spans="1:5" x14ac:dyDescent="0.2">
      <c r="D82" s="20"/>
      <c r="E82" s="21"/>
    </row>
    <row r="83" spans="1:5" x14ac:dyDescent="0.2">
      <c r="D83" s="20"/>
      <c r="E83" s="21"/>
    </row>
    <row r="84" spans="1:5" x14ac:dyDescent="0.2">
      <c r="D84" s="20"/>
      <c r="E84" s="21"/>
    </row>
    <row r="85" spans="1:5" x14ac:dyDescent="0.2">
      <c r="D85" s="20"/>
      <c r="E85" s="21"/>
    </row>
    <row r="86" spans="1:5" ht="28.5" customHeight="1" x14ac:dyDescent="0.2">
      <c r="A86" s="38"/>
      <c r="B86" s="38"/>
      <c r="C86" s="38"/>
      <c r="D86" s="39"/>
      <c r="E86" s="40"/>
    </row>
    <row r="87" spans="1:5" x14ac:dyDescent="0.2">
      <c r="C87" s="22"/>
      <c r="D87" s="20"/>
      <c r="E87" s="23"/>
    </row>
    <row r="88" spans="1:5" x14ac:dyDescent="0.2">
      <c r="D88" s="41"/>
      <c r="E88" s="42"/>
    </row>
    <row r="89" spans="1:5" x14ac:dyDescent="0.2">
      <c r="D89" s="20"/>
      <c r="E89" s="21"/>
    </row>
    <row r="90" spans="1:5" x14ac:dyDescent="0.2">
      <c r="D90" s="36"/>
      <c r="E90" s="37"/>
    </row>
    <row r="91" spans="1:5" x14ac:dyDescent="0.2">
      <c r="D91" s="36"/>
      <c r="E91" s="37"/>
    </row>
    <row r="92" spans="1:5" x14ac:dyDescent="0.2">
      <c r="D92" s="20"/>
      <c r="E92" s="21"/>
    </row>
    <row r="93" spans="1:5" x14ac:dyDescent="0.2">
      <c r="D93" s="28"/>
      <c r="E93" s="25"/>
    </row>
    <row r="94" spans="1:5" x14ac:dyDescent="0.2">
      <c r="D94" s="20"/>
      <c r="E94" s="21"/>
    </row>
    <row r="95" spans="1:5" x14ac:dyDescent="0.2">
      <c r="D95" s="20"/>
      <c r="E95" s="21"/>
    </row>
    <row r="96" spans="1:5" x14ac:dyDescent="0.2">
      <c r="D96" s="28"/>
      <c r="E96" s="25"/>
    </row>
    <row r="97" spans="2:5" x14ac:dyDescent="0.2">
      <c r="D97" s="20"/>
      <c r="E97" s="21"/>
    </row>
    <row r="98" spans="2:5" x14ac:dyDescent="0.2">
      <c r="D98" s="36"/>
      <c r="E98" s="37"/>
    </row>
    <row r="99" spans="2:5" x14ac:dyDescent="0.2">
      <c r="D99" s="28"/>
      <c r="E99" s="42"/>
    </row>
    <row r="100" spans="2:5" x14ac:dyDescent="0.2">
      <c r="D100" s="26"/>
      <c r="E100" s="37"/>
    </row>
    <row r="101" spans="2:5" x14ac:dyDescent="0.2">
      <c r="D101" s="28"/>
      <c r="E101" s="25"/>
    </row>
    <row r="102" spans="2:5" x14ac:dyDescent="0.2">
      <c r="D102" s="20"/>
      <c r="E102" s="21"/>
    </row>
    <row r="103" spans="2:5" x14ac:dyDescent="0.2">
      <c r="C103" s="22"/>
      <c r="D103" s="20"/>
      <c r="E103" s="23"/>
    </row>
    <row r="104" spans="2:5" x14ac:dyDescent="0.2">
      <c r="D104" s="26"/>
      <c r="E104" s="25"/>
    </row>
    <row r="105" spans="2:5" x14ac:dyDescent="0.2">
      <c r="D105" s="26"/>
      <c r="E105" s="37"/>
    </row>
    <row r="106" spans="2:5" x14ac:dyDescent="0.2">
      <c r="C106" s="22"/>
      <c r="D106" s="26"/>
      <c r="E106" s="43"/>
    </row>
    <row r="107" spans="2:5" x14ac:dyDescent="0.2">
      <c r="C107" s="22"/>
      <c r="D107" s="28"/>
      <c r="E107" s="29"/>
    </row>
    <row r="108" spans="2:5" x14ac:dyDescent="0.2">
      <c r="D108" s="20"/>
      <c r="E108" s="21"/>
    </row>
    <row r="109" spans="2:5" x14ac:dyDescent="0.2">
      <c r="D109" s="41"/>
      <c r="E109" s="44"/>
    </row>
    <row r="110" spans="2:5" ht="11.25" customHeight="1" x14ac:dyDescent="0.2">
      <c r="D110" s="36"/>
      <c r="E110" s="37"/>
    </row>
    <row r="111" spans="2:5" ht="24" customHeight="1" x14ac:dyDescent="0.2">
      <c r="B111" s="22"/>
      <c r="D111" s="36"/>
      <c r="E111" s="45"/>
    </row>
    <row r="112" spans="2:5" ht="15" customHeight="1" x14ac:dyDescent="0.2">
      <c r="C112" s="22"/>
      <c r="D112" s="36"/>
      <c r="E112" s="45"/>
    </row>
    <row r="113" spans="1:5" ht="11.25" customHeight="1" x14ac:dyDescent="0.2">
      <c r="D113" s="41"/>
      <c r="E113" s="42"/>
    </row>
    <row r="114" spans="1:5" x14ac:dyDescent="0.2">
      <c r="D114" s="36"/>
      <c r="E114" s="37"/>
    </row>
    <row r="115" spans="1:5" ht="13.5" customHeight="1" x14ac:dyDescent="0.2">
      <c r="B115" s="22"/>
      <c r="D115" s="36"/>
      <c r="E115" s="46"/>
    </row>
    <row r="116" spans="1:5" ht="12.75" customHeight="1" x14ac:dyDescent="0.2">
      <c r="C116" s="22"/>
      <c r="D116" s="36"/>
      <c r="E116" s="23"/>
    </row>
    <row r="117" spans="1:5" ht="12.75" customHeight="1" x14ac:dyDescent="0.2">
      <c r="C117" s="22"/>
      <c r="D117" s="28"/>
      <c r="E117" s="29"/>
    </row>
    <row r="118" spans="1:5" x14ac:dyDescent="0.2">
      <c r="D118" s="20"/>
      <c r="E118" s="21"/>
    </row>
    <row r="119" spans="1:5" x14ac:dyDescent="0.2">
      <c r="C119" s="22"/>
      <c r="D119" s="20"/>
      <c r="E119" s="43"/>
    </row>
    <row r="120" spans="1:5" x14ac:dyDescent="0.2">
      <c r="D120" s="41"/>
      <c r="E120" s="42"/>
    </row>
    <row r="121" spans="1:5" x14ac:dyDescent="0.2">
      <c r="D121" s="36"/>
      <c r="E121" s="37"/>
    </row>
    <row r="122" spans="1:5" x14ac:dyDescent="0.2">
      <c r="D122" s="20"/>
      <c r="E122" s="21"/>
    </row>
    <row r="123" spans="1:5" ht="19.5" customHeight="1" x14ac:dyDescent="0.2">
      <c r="A123" s="47"/>
      <c r="B123" s="8"/>
      <c r="C123" s="8"/>
      <c r="D123" s="8"/>
      <c r="E123" s="32"/>
    </row>
    <row r="124" spans="1:5" ht="15" customHeight="1" x14ac:dyDescent="0.2">
      <c r="A124" s="22"/>
      <c r="D124" s="34"/>
      <c r="E124" s="32"/>
    </row>
    <row r="125" spans="1:5" x14ac:dyDescent="0.2">
      <c r="A125" s="22"/>
      <c r="B125" s="22"/>
      <c r="D125" s="34"/>
      <c r="E125" s="23"/>
    </row>
    <row r="126" spans="1:5" x14ac:dyDescent="0.2">
      <c r="C126" s="22"/>
      <c r="D126" s="20"/>
      <c r="E126" s="32"/>
    </row>
    <row r="127" spans="1:5" x14ac:dyDescent="0.2">
      <c r="D127" s="24"/>
      <c r="E127" s="25"/>
    </row>
    <row r="128" spans="1:5" x14ac:dyDescent="0.2">
      <c r="B128" s="22"/>
      <c r="D128" s="20"/>
      <c r="E128" s="23"/>
    </row>
    <row r="129" spans="1:5" x14ac:dyDescent="0.2">
      <c r="C129" s="22"/>
      <c r="D129" s="20"/>
      <c r="E129" s="23"/>
    </row>
    <row r="130" spans="1:5" x14ac:dyDescent="0.2">
      <c r="D130" s="28"/>
      <c r="E130" s="29"/>
    </row>
    <row r="131" spans="1:5" ht="22.5" customHeight="1" x14ac:dyDescent="0.2">
      <c r="C131" s="22"/>
      <c r="D131" s="20"/>
      <c r="E131" s="30"/>
    </row>
    <row r="132" spans="1:5" x14ac:dyDescent="0.2">
      <c r="D132" s="20"/>
      <c r="E132" s="29"/>
    </row>
    <row r="133" spans="1:5" x14ac:dyDescent="0.2">
      <c r="B133" s="22"/>
      <c r="D133" s="26"/>
      <c r="E133" s="32"/>
    </row>
    <row r="134" spans="1:5" x14ac:dyDescent="0.2">
      <c r="C134" s="22"/>
      <c r="D134" s="26"/>
      <c r="E134" s="33"/>
    </row>
    <row r="135" spans="1:5" x14ac:dyDescent="0.2">
      <c r="D135" s="28"/>
      <c r="E135" s="25"/>
    </row>
    <row r="136" spans="1:5" ht="13.5" customHeight="1" x14ac:dyDescent="0.2">
      <c r="A136" s="22"/>
      <c r="D136" s="34"/>
      <c r="E136" s="32"/>
    </row>
    <row r="137" spans="1:5" ht="13.5" customHeight="1" x14ac:dyDescent="0.2">
      <c r="B137" s="22"/>
      <c r="D137" s="20"/>
      <c r="E137" s="32"/>
    </row>
    <row r="138" spans="1:5" ht="13.5" customHeight="1" x14ac:dyDescent="0.2">
      <c r="C138" s="22"/>
      <c r="D138" s="20"/>
      <c r="E138" s="23"/>
    </row>
    <row r="139" spans="1:5" x14ac:dyDescent="0.2">
      <c r="C139" s="22"/>
      <c r="D139" s="28"/>
      <c r="E139" s="25"/>
    </row>
    <row r="140" spans="1:5" x14ac:dyDescent="0.2">
      <c r="C140" s="22"/>
      <c r="D140" s="20"/>
      <c r="E140" s="23"/>
    </row>
    <row r="141" spans="1:5" x14ac:dyDescent="0.2">
      <c r="D141" s="41"/>
      <c r="E141" s="42"/>
    </row>
    <row r="142" spans="1:5" x14ac:dyDescent="0.2">
      <c r="C142" s="22"/>
      <c r="D142" s="26"/>
      <c r="E142" s="43"/>
    </row>
    <row r="143" spans="1:5" x14ac:dyDescent="0.2">
      <c r="C143" s="22"/>
      <c r="D143" s="28"/>
      <c r="E143" s="29"/>
    </row>
    <row r="144" spans="1:5" x14ac:dyDescent="0.2">
      <c r="D144" s="41"/>
      <c r="E144" s="48"/>
    </row>
    <row r="145" spans="1:5" x14ac:dyDescent="0.2">
      <c r="B145" s="22"/>
      <c r="D145" s="36"/>
      <c r="E145" s="46"/>
    </row>
    <row r="146" spans="1:5" x14ac:dyDescent="0.2">
      <c r="C146" s="22"/>
      <c r="D146" s="36"/>
      <c r="E146" s="23"/>
    </row>
    <row r="147" spans="1:5" x14ac:dyDescent="0.2">
      <c r="C147" s="22"/>
      <c r="D147" s="28"/>
      <c r="E147" s="29"/>
    </row>
    <row r="148" spans="1:5" x14ac:dyDescent="0.2">
      <c r="C148" s="22"/>
      <c r="D148" s="28"/>
      <c r="E148" s="29"/>
    </row>
    <row r="149" spans="1:5" x14ac:dyDescent="0.2">
      <c r="D149" s="20"/>
      <c r="E149" s="21"/>
    </row>
    <row r="150" spans="1:5" s="49" customFormat="1" ht="18" customHeight="1" x14ac:dyDescent="0.25">
      <c r="A150" s="181"/>
      <c r="B150" s="182"/>
      <c r="C150" s="182"/>
      <c r="D150" s="182"/>
      <c r="E150" s="182"/>
    </row>
    <row r="151" spans="1:5" ht="28.5" customHeight="1" x14ac:dyDescent="0.2">
      <c r="A151" s="38"/>
      <c r="B151" s="38"/>
      <c r="C151" s="38"/>
      <c r="D151" s="39"/>
      <c r="E151" s="40"/>
    </row>
    <row r="153" spans="1:5" ht="15.75" x14ac:dyDescent="0.2">
      <c r="A153" s="51"/>
      <c r="B153" s="22"/>
      <c r="C153" s="22"/>
      <c r="D153" s="52"/>
      <c r="E153" s="7"/>
    </row>
    <row r="154" spans="1:5" x14ac:dyDescent="0.2">
      <c r="A154" s="22"/>
      <c r="B154" s="22"/>
      <c r="C154" s="22"/>
      <c r="D154" s="52"/>
      <c r="E154" s="7"/>
    </row>
    <row r="155" spans="1:5" ht="17.25" customHeight="1" x14ac:dyDescent="0.2">
      <c r="A155" s="22"/>
      <c r="B155" s="22"/>
      <c r="C155" s="22"/>
      <c r="D155" s="52"/>
      <c r="E155" s="7"/>
    </row>
    <row r="156" spans="1:5" ht="13.5" customHeight="1" x14ac:dyDescent="0.2">
      <c r="A156" s="22"/>
      <c r="B156" s="22"/>
      <c r="C156" s="22"/>
      <c r="D156" s="52"/>
      <c r="E156" s="7"/>
    </row>
    <row r="157" spans="1:5" x14ac:dyDescent="0.2">
      <c r="A157" s="22"/>
      <c r="B157" s="22"/>
      <c r="C157" s="22"/>
      <c r="D157" s="52"/>
      <c r="E157" s="7"/>
    </row>
    <row r="158" spans="1:5" x14ac:dyDescent="0.2">
      <c r="A158" s="22"/>
      <c r="B158" s="22"/>
      <c r="C158" s="22"/>
    </row>
    <row r="159" spans="1:5" x14ac:dyDescent="0.2">
      <c r="A159" s="22"/>
      <c r="B159" s="22"/>
      <c r="C159" s="22"/>
      <c r="D159" s="52"/>
      <c r="E159" s="7"/>
    </row>
    <row r="160" spans="1:5" x14ac:dyDescent="0.2">
      <c r="A160" s="22"/>
      <c r="B160" s="22"/>
      <c r="C160" s="22"/>
      <c r="D160" s="52"/>
      <c r="E160" s="53"/>
    </row>
    <row r="161" spans="1:5" x14ac:dyDescent="0.2">
      <c r="A161" s="22"/>
      <c r="B161" s="22"/>
      <c r="C161" s="22"/>
      <c r="D161" s="52"/>
      <c r="E161" s="7"/>
    </row>
    <row r="162" spans="1:5" ht="22.5" customHeight="1" x14ac:dyDescent="0.2">
      <c r="A162" s="22"/>
      <c r="B162" s="22"/>
      <c r="C162" s="22"/>
      <c r="D162" s="52"/>
      <c r="E162" s="30"/>
    </row>
    <row r="163" spans="1:5" ht="22.5" customHeight="1" x14ac:dyDescent="0.2">
      <c r="D163" s="28"/>
      <c r="E163" s="31"/>
    </row>
  </sheetData>
  <mergeCells count="8">
    <mergeCell ref="A150:E150"/>
    <mergeCell ref="B3:H3"/>
    <mergeCell ref="B38:H38"/>
    <mergeCell ref="A1:H1"/>
    <mergeCell ref="B13:H13"/>
    <mergeCell ref="B15:H15"/>
    <mergeCell ref="B26:H26"/>
    <mergeCell ref="B28:H28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3" max="8" man="1"/>
    <brk id="84" max="9" man="1"/>
    <brk id="148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3"/>
  <sheetViews>
    <sheetView tabSelected="1" topLeftCell="A7" workbookViewId="0">
      <selection activeCell="L50" sqref="L50"/>
    </sheetView>
  </sheetViews>
  <sheetFormatPr defaultColWidth="11.42578125" defaultRowHeight="12.75" x14ac:dyDescent="0.2"/>
  <cols>
    <col min="1" max="1" width="4" style="5" customWidth="1"/>
    <col min="2" max="2" width="9.7109375" style="73" customWidth="1"/>
    <col min="3" max="3" width="29.140625" style="74" customWidth="1"/>
    <col min="4" max="4" width="12.42578125" style="74" customWidth="1"/>
    <col min="5" max="5" width="12.85546875" style="3" customWidth="1"/>
    <col min="6" max="6" width="10.28515625" style="3" customWidth="1"/>
    <col min="7" max="7" width="9" style="3" customWidth="1"/>
    <col min="8" max="9" width="2.5703125" style="3" customWidth="1"/>
    <col min="10" max="11" width="2.42578125" style="3" customWidth="1"/>
    <col min="12" max="12" width="11.28515625" style="3" customWidth="1"/>
    <col min="13" max="13" width="9.85546875" style="3" customWidth="1"/>
    <col min="14" max="14" width="9.5703125" style="3" customWidth="1"/>
    <col min="15" max="15" width="2.42578125" style="3" customWidth="1"/>
    <col min="16" max="16" width="2.85546875" style="3" customWidth="1"/>
    <col min="17" max="17" width="16.140625" style="3" customWidth="1"/>
    <col min="18" max="18" width="15.28515625" style="3" customWidth="1"/>
    <col min="19" max="16384" width="11.42578125" style="5"/>
  </cols>
  <sheetData>
    <row r="1" spans="1:18" ht="33" customHeight="1" thickBot="1" x14ac:dyDescent="0.25">
      <c r="A1" s="190" t="s">
        <v>85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2"/>
      <c r="Q1" s="192"/>
      <c r="R1" s="192"/>
    </row>
    <row r="2" spans="1:18" s="7" customFormat="1" ht="59.25" customHeight="1" x14ac:dyDescent="0.2">
      <c r="A2" s="204" t="s">
        <v>43</v>
      </c>
      <c r="B2" s="199" t="s">
        <v>38</v>
      </c>
      <c r="C2" s="199" t="s">
        <v>21</v>
      </c>
      <c r="D2" s="197" t="s">
        <v>91</v>
      </c>
      <c r="E2" s="206" t="s">
        <v>40</v>
      </c>
      <c r="F2" s="206" t="s">
        <v>62</v>
      </c>
      <c r="G2" s="206" t="s">
        <v>44</v>
      </c>
      <c r="H2" s="208" t="s">
        <v>46</v>
      </c>
      <c r="I2" s="209"/>
      <c r="J2" s="201" t="s">
        <v>63</v>
      </c>
      <c r="K2" s="202"/>
      <c r="L2" s="203"/>
      <c r="M2" s="193" t="s">
        <v>53</v>
      </c>
      <c r="N2" s="193" t="s">
        <v>54</v>
      </c>
      <c r="O2" s="193" t="s">
        <v>59</v>
      </c>
      <c r="P2" s="193" t="s">
        <v>60</v>
      </c>
      <c r="Q2" s="195" t="s">
        <v>82</v>
      </c>
      <c r="R2" s="196" t="s">
        <v>92</v>
      </c>
    </row>
    <row r="3" spans="1:18" s="7" customFormat="1" ht="0.75" hidden="1" customHeight="1" x14ac:dyDescent="0.2">
      <c r="A3" s="205"/>
      <c r="B3" s="200"/>
      <c r="C3" s="200"/>
      <c r="D3" s="198"/>
      <c r="E3" s="207"/>
      <c r="F3" s="207"/>
      <c r="G3" s="207"/>
      <c r="H3" s="82" t="s">
        <v>67</v>
      </c>
      <c r="I3" s="82" t="s">
        <v>68</v>
      </c>
      <c r="J3" s="118" t="s">
        <v>64</v>
      </c>
      <c r="K3" s="118" t="s">
        <v>65</v>
      </c>
      <c r="L3" s="118" t="s">
        <v>66</v>
      </c>
      <c r="M3" s="194"/>
      <c r="N3" s="194"/>
      <c r="O3" s="194"/>
      <c r="P3" s="194"/>
      <c r="Q3" s="194"/>
      <c r="R3" s="194"/>
    </row>
    <row r="4" spans="1:18" s="7" customFormat="1" ht="24" x14ac:dyDescent="0.2">
      <c r="A4" s="84">
        <v>11</v>
      </c>
      <c r="B4" s="119" t="s">
        <v>75</v>
      </c>
      <c r="C4" s="119" t="s">
        <v>39</v>
      </c>
      <c r="D4" s="138"/>
      <c r="E4" s="139">
        <v>834433.01</v>
      </c>
      <c r="F4" s="139"/>
      <c r="G4" s="139"/>
      <c r="H4" s="139"/>
      <c r="I4" s="139"/>
      <c r="J4" s="139"/>
      <c r="K4" s="139"/>
      <c r="L4" s="121"/>
      <c r="M4" s="139"/>
      <c r="N4" s="139"/>
      <c r="O4" s="139"/>
      <c r="P4" s="139"/>
      <c r="Q4" s="120"/>
      <c r="R4" s="6"/>
    </row>
    <row r="5" spans="1:18" s="7" customFormat="1" x14ac:dyDescent="0.2">
      <c r="A5" s="84">
        <v>21</v>
      </c>
      <c r="B5" s="119" t="s">
        <v>48</v>
      </c>
      <c r="C5" s="119" t="s">
        <v>42</v>
      </c>
      <c r="D5" s="138"/>
      <c r="E5" s="139"/>
      <c r="F5" s="139">
        <v>239838.71</v>
      </c>
      <c r="G5" s="139"/>
      <c r="H5" s="139"/>
      <c r="I5" s="139"/>
      <c r="J5" s="139"/>
      <c r="K5" s="139"/>
      <c r="L5" s="121"/>
      <c r="M5" s="139"/>
      <c r="N5" s="139"/>
      <c r="O5" s="139"/>
      <c r="P5" s="139"/>
      <c r="Q5" s="120"/>
      <c r="R5" s="6"/>
    </row>
    <row r="6" spans="1:18" s="7" customFormat="1" x14ac:dyDescent="0.2">
      <c r="A6" s="84">
        <v>31</v>
      </c>
      <c r="B6" s="119" t="s">
        <v>49</v>
      </c>
      <c r="C6" s="119" t="s">
        <v>45</v>
      </c>
      <c r="D6" s="138"/>
      <c r="E6" s="139"/>
      <c r="F6" s="139"/>
      <c r="G6" s="139">
        <v>1420.48</v>
      </c>
      <c r="H6" s="139"/>
      <c r="I6" s="139"/>
      <c r="J6" s="139"/>
      <c r="K6" s="139"/>
      <c r="L6" s="121"/>
      <c r="M6" s="139"/>
      <c r="N6" s="139"/>
      <c r="O6" s="139"/>
      <c r="P6" s="139"/>
      <c r="Q6" s="120"/>
      <c r="R6" s="6"/>
    </row>
    <row r="7" spans="1:18" s="7" customFormat="1" ht="21" x14ac:dyDescent="0.2">
      <c r="A7" s="84">
        <v>41</v>
      </c>
      <c r="B7" s="158" t="s">
        <v>50</v>
      </c>
      <c r="C7" s="119" t="s">
        <v>47</v>
      </c>
      <c r="D7" s="138"/>
      <c r="E7" s="139"/>
      <c r="F7" s="139"/>
      <c r="G7" s="139"/>
      <c r="H7" s="139" t="s">
        <v>69</v>
      </c>
      <c r="I7" s="139" t="s">
        <v>69</v>
      </c>
      <c r="J7" s="139"/>
      <c r="K7" s="139"/>
      <c r="L7" s="121"/>
      <c r="M7" s="139"/>
      <c r="N7" s="139"/>
      <c r="O7" s="139"/>
      <c r="P7" s="139"/>
      <c r="Q7" s="120"/>
      <c r="R7" s="75"/>
    </row>
    <row r="8" spans="1:18" x14ac:dyDescent="0.2">
      <c r="A8" s="84">
        <v>42</v>
      </c>
      <c r="B8" s="85" t="s">
        <v>52</v>
      </c>
      <c r="C8" s="122" t="s">
        <v>51</v>
      </c>
      <c r="D8" s="140"/>
      <c r="E8" s="141"/>
      <c r="F8" s="141"/>
      <c r="G8" s="141"/>
      <c r="H8" s="141"/>
      <c r="I8" s="141"/>
      <c r="J8" s="141" t="s">
        <v>41</v>
      </c>
      <c r="K8" s="141" t="s">
        <v>41</v>
      </c>
      <c r="L8" s="141">
        <v>250000</v>
      </c>
      <c r="M8" s="141"/>
      <c r="N8" s="141"/>
      <c r="O8" s="141"/>
      <c r="P8" s="141"/>
      <c r="Q8" s="82"/>
      <c r="R8" s="82"/>
    </row>
    <row r="9" spans="1:18" s="7" customFormat="1" x14ac:dyDescent="0.2">
      <c r="A9" s="84">
        <v>51</v>
      </c>
      <c r="B9" s="85" t="s">
        <v>55</v>
      </c>
      <c r="C9" s="86" t="s">
        <v>56</v>
      </c>
      <c r="D9" s="94"/>
      <c r="E9" s="141"/>
      <c r="F9" s="141"/>
      <c r="G9" s="141"/>
      <c r="H9" s="141"/>
      <c r="I9" s="141"/>
      <c r="J9" s="141"/>
      <c r="K9" s="141"/>
      <c r="L9" s="95"/>
      <c r="M9" s="141">
        <v>1700</v>
      </c>
      <c r="N9" s="141"/>
      <c r="O9" s="141"/>
      <c r="P9" s="141"/>
      <c r="Q9" s="82"/>
      <c r="R9" s="82"/>
    </row>
    <row r="10" spans="1:18" x14ac:dyDescent="0.2">
      <c r="A10" s="84">
        <v>61</v>
      </c>
      <c r="B10" s="85" t="s">
        <v>57</v>
      </c>
      <c r="C10" s="86" t="s">
        <v>58</v>
      </c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141">
        <v>534.80999999999995</v>
      </c>
      <c r="O10" s="95"/>
      <c r="P10" s="95"/>
      <c r="Q10" s="83"/>
      <c r="R10" s="83"/>
    </row>
    <row r="11" spans="1:18" ht="13.5" thickBot="1" x14ac:dyDescent="0.25">
      <c r="A11" s="123"/>
      <c r="B11" s="124"/>
      <c r="C11" s="125" t="s">
        <v>61</v>
      </c>
      <c r="D11" s="126">
        <v>1327927.01</v>
      </c>
      <c r="E11" s="134">
        <v>834433.01</v>
      </c>
      <c r="F11" s="134">
        <v>239838.71</v>
      </c>
      <c r="G11" s="134">
        <v>1420.48</v>
      </c>
      <c r="H11" s="142"/>
      <c r="I11" s="142"/>
      <c r="J11" s="142"/>
      <c r="K11" s="142"/>
      <c r="L11" s="134">
        <v>250000</v>
      </c>
      <c r="M11" s="142"/>
      <c r="N11" s="134">
        <v>534.80999999999995</v>
      </c>
      <c r="O11" s="127"/>
      <c r="P11" s="128"/>
      <c r="Q11" s="133">
        <v>1031750</v>
      </c>
      <c r="R11" s="143">
        <v>758700</v>
      </c>
    </row>
    <row r="12" spans="1:18" s="7" customFormat="1" ht="25.5" x14ac:dyDescent="0.2">
      <c r="A12" s="87"/>
      <c r="B12" s="88"/>
      <c r="C12" s="89" t="s">
        <v>71</v>
      </c>
      <c r="D12" s="96"/>
      <c r="E12" s="99"/>
      <c r="F12" s="99"/>
      <c r="G12" s="99"/>
      <c r="H12" s="87"/>
      <c r="I12" s="87"/>
      <c r="J12" s="87"/>
      <c r="K12" s="87"/>
      <c r="L12" s="98"/>
      <c r="M12" s="87"/>
      <c r="N12" s="87"/>
      <c r="O12" s="87"/>
      <c r="P12" s="87"/>
      <c r="Q12" s="154"/>
      <c r="R12" s="154"/>
    </row>
    <row r="13" spans="1:18" s="7" customFormat="1" ht="12.75" customHeight="1" x14ac:dyDescent="0.2">
      <c r="A13" s="87"/>
      <c r="B13" s="129" t="s">
        <v>37</v>
      </c>
      <c r="C13" s="130" t="s">
        <v>70</v>
      </c>
      <c r="D13" s="131">
        <f>SUM(D14+D27)</f>
        <v>684827.01</v>
      </c>
      <c r="E13" s="131">
        <f>SUM(E14)</f>
        <v>554433.01</v>
      </c>
      <c r="F13" s="131">
        <f>SUM(F14+F27)</f>
        <v>128438.71</v>
      </c>
      <c r="G13" s="131">
        <f>SUM(G14)</f>
        <v>1420.48</v>
      </c>
      <c r="H13" s="87"/>
      <c r="I13" s="87"/>
      <c r="J13" s="87"/>
      <c r="K13" s="87"/>
      <c r="L13" s="131">
        <v>0</v>
      </c>
      <c r="M13" s="163">
        <v>0</v>
      </c>
      <c r="N13" s="131">
        <f>SUM(N14)</f>
        <v>534.80999999999995</v>
      </c>
      <c r="O13" s="87"/>
      <c r="P13" s="87"/>
      <c r="Q13" s="135"/>
      <c r="R13" s="154"/>
    </row>
    <row r="14" spans="1:18" s="7" customFormat="1" x14ac:dyDescent="0.2">
      <c r="A14" s="87"/>
      <c r="B14" s="88">
        <v>3</v>
      </c>
      <c r="C14" s="89" t="s">
        <v>22</v>
      </c>
      <c r="D14" s="96">
        <f>SUM(E14:N14)</f>
        <v>677488.3</v>
      </c>
      <c r="E14" s="99">
        <f>SUM(E15,E19,E25)</f>
        <v>554433.01</v>
      </c>
      <c r="F14" s="99">
        <f>SUM(F15,F19,F25)</f>
        <v>121100</v>
      </c>
      <c r="G14" s="99">
        <f>SUM(G15,G19,G25)</f>
        <v>1420.48</v>
      </c>
      <c r="H14" s="87"/>
      <c r="I14" s="87"/>
      <c r="J14" s="87"/>
      <c r="K14" s="87"/>
      <c r="L14" s="99">
        <f>SUM(L15,L19,L25)</f>
        <v>0</v>
      </c>
      <c r="M14" s="99"/>
      <c r="N14" s="99">
        <f>SUM(N15,N19,N25)</f>
        <v>534.80999999999995</v>
      </c>
      <c r="O14" s="87"/>
      <c r="P14" s="87"/>
      <c r="Q14" s="135"/>
      <c r="R14" s="154"/>
    </row>
    <row r="15" spans="1:18" s="7" customFormat="1" x14ac:dyDescent="0.2">
      <c r="A15" s="87"/>
      <c r="B15" s="88">
        <v>31</v>
      </c>
      <c r="C15" s="89" t="s">
        <v>23</v>
      </c>
      <c r="D15" s="99">
        <f t="shared" ref="D15:D18" si="0">SUM(E15:G15)</f>
        <v>464500</v>
      </c>
      <c r="E15" s="99">
        <f>SUM(E16+E17+E18)</f>
        <v>464500</v>
      </c>
      <c r="F15" s="99">
        <f>SUM(F16+F17+F18)</f>
        <v>0</v>
      </c>
      <c r="G15" s="99">
        <f>SUM(G16+G17+G18)</f>
        <v>0</v>
      </c>
      <c r="H15" s="87"/>
      <c r="I15" s="87"/>
      <c r="J15" s="87"/>
      <c r="K15" s="87"/>
      <c r="L15" s="98"/>
      <c r="M15" s="99"/>
      <c r="N15" s="87"/>
      <c r="O15" s="87"/>
      <c r="P15" s="87"/>
      <c r="Q15" s="135">
        <v>400600</v>
      </c>
      <c r="R15" s="154">
        <v>413000</v>
      </c>
    </row>
    <row r="16" spans="1:18" x14ac:dyDescent="0.2">
      <c r="A16" s="90"/>
      <c r="B16" s="91">
        <v>311</v>
      </c>
      <c r="C16" s="92" t="s">
        <v>24</v>
      </c>
      <c r="D16" s="97">
        <f t="shared" si="0"/>
        <v>382900</v>
      </c>
      <c r="E16" s="98">
        <v>382900</v>
      </c>
      <c r="F16" s="98"/>
      <c r="G16" s="98"/>
      <c r="H16" s="90"/>
      <c r="I16" s="90"/>
      <c r="J16" s="90"/>
      <c r="K16" s="90"/>
      <c r="L16" s="98"/>
      <c r="M16" s="98"/>
      <c r="N16" s="90"/>
      <c r="O16" s="90"/>
      <c r="P16" s="90"/>
      <c r="Q16" s="136"/>
      <c r="R16" s="155"/>
    </row>
    <row r="17" spans="1:18" x14ac:dyDescent="0.2">
      <c r="A17" s="90"/>
      <c r="B17" s="91">
        <v>312</v>
      </c>
      <c r="C17" s="92" t="s">
        <v>25</v>
      </c>
      <c r="D17" s="97">
        <f t="shared" si="0"/>
        <v>18400</v>
      </c>
      <c r="E17" s="98">
        <v>18400</v>
      </c>
      <c r="F17" s="98"/>
      <c r="G17" s="98"/>
      <c r="H17" s="90"/>
      <c r="I17" s="90"/>
      <c r="J17" s="90"/>
      <c r="K17" s="90"/>
      <c r="L17" s="98"/>
      <c r="M17" s="98"/>
      <c r="N17" s="90"/>
      <c r="O17" s="90"/>
      <c r="P17" s="90"/>
      <c r="Q17" s="136"/>
      <c r="R17" s="155"/>
    </row>
    <row r="18" spans="1:18" x14ac:dyDescent="0.2">
      <c r="A18" s="90"/>
      <c r="B18" s="91">
        <v>313</v>
      </c>
      <c r="C18" s="92" t="s">
        <v>26</v>
      </c>
      <c r="D18" s="97">
        <f t="shared" si="0"/>
        <v>63200</v>
      </c>
      <c r="E18" s="98">
        <v>63200</v>
      </c>
      <c r="F18" s="98"/>
      <c r="G18" s="98"/>
      <c r="H18" s="90"/>
      <c r="I18" s="90"/>
      <c r="J18" s="90"/>
      <c r="K18" s="90"/>
      <c r="L18" s="98"/>
      <c r="M18" s="98"/>
      <c r="N18" s="90"/>
      <c r="O18" s="90"/>
      <c r="P18" s="90"/>
      <c r="Q18" s="136"/>
      <c r="R18" s="155"/>
    </row>
    <row r="19" spans="1:18" s="7" customFormat="1" x14ac:dyDescent="0.2">
      <c r="A19" s="87"/>
      <c r="B19" s="88">
        <v>32</v>
      </c>
      <c r="C19" s="89" t="s">
        <v>27</v>
      </c>
      <c r="D19" s="96">
        <f>SUM(E19:N19)</f>
        <v>202855.29</v>
      </c>
      <c r="E19" s="99">
        <f>SUM(E20,E21,E23,E22,E24)</f>
        <v>80700</v>
      </c>
      <c r="F19" s="99">
        <f>SUM(F20,F21,F22,F23,F24)</f>
        <v>120200</v>
      </c>
      <c r="G19" s="99">
        <f>SUM(G20,G21,G22,G23,G24)</f>
        <v>1420.48</v>
      </c>
      <c r="H19" s="87"/>
      <c r="I19" s="87"/>
      <c r="J19" s="87"/>
      <c r="K19" s="87"/>
      <c r="L19" s="99">
        <f>SUM(L20,L21,L22,L24)</f>
        <v>0</v>
      </c>
      <c r="M19" s="99"/>
      <c r="N19" s="99">
        <f>SUM(N20,N21,N22,N24)</f>
        <v>534.80999999999995</v>
      </c>
      <c r="O19" s="87"/>
      <c r="P19" s="87"/>
      <c r="Q19" s="135">
        <v>182520</v>
      </c>
      <c r="R19" s="154">
        <v>180740</v>
      </c>
    </row>
    <row r="20" spans="1:18" x14ac:dyDescent="0.2">
      <c r="A20" s="90"/>
      <c r="B20" s="91">
        <v>321</v>
      </c>
      <c r="C20" s="92" t="s">
        <v>28</v>
      </c>
      <c r="D20" s="97">
        <f>SUM(E20:N20)</f>
        <v>13400</v>
      </c>
      <c r="E20" s="98">
        <v>11800</v>
      </c>
      <c r="F20" s="97">
        <v>1600</v>
      </c>
      <c r="G20" s="98"/>
      <c r="H20" s="90"/>
      <c r="I20" s="90"/>
      <c r="J20" s="90"/>
      <c r="K20" s="90"/>
      <c r="L20" s="98"/>
      <c r="M20" s="98"/>
      <c r="N20" s="90"/>
      <c r="O20" s="90"/>
      <c r="P20" s="90"/>
      <c r="Q20" s="136"/>
      <c r="R20" s="155"/>
    </row>
    <row r="21" spans="1:18" x14ac:dyDescent="0.2">
      <c r="A21" s="90"/>
      <c r="B21" s="91">
        <v>322</v>
      </c>
      <c r="C21" s="92" t="s">
        <v>29</v>
      </c>
      <c r="D21" s="97">
        <f t="shared" ref="D21" si="1">SUM(E21:G21)</f>
        <v>63420.480000000003</v>
      </c>
      <c r="E21" s="98">
        <v>17000</v>
      </c>
      <c r="F21" s="98">
        <v>45000</v>
      </c>
      <c r="G21" s="98">
        <v>1420.48</v>
      </c>
      <c r="H21" s="90"/>
      <c r="I21" s="90"/>
      <c r="J21" s="90"/>
      <c r="K21" s="90"/>
      <c r="L21" s="98"/>
      <c r="M21" s="98"/>
      <c r="N21" s="90"/>
      <c r="O21" s="90"/>
      <c r="P21" s="90"/>
      <c r="Q21" s="136"/>
      <c r="R21" s="155"/>
    </row>
    <row r="22" spans="1:18" s="160" customFormat="1" x14ac:dyDescent="0.2">
      <c r="A22" s="90"/>
      <c r="B22" s="91">
        <v>323</v>
      </c>
      <c r="C22" s="92" t="s">
        <v>30</v>
      </c>
      <c r="D22" s="98">
        <f>SUM(E22:N22)</f>
        <v>110534.81</v>
      </c>
      <c r="E22" s="98">
        <v>48000</v>
      </c>
      <c r="F22" s="98">
        <v>62000</v>
      </c>
      <c r="G22" s="98"/>
      <c r="H22" s="90"/>
      <c r="I22" s="90"/>
      <c r="J22" s="90"/>
      <c r="K22" s="90"/>
      <c r="L22" s="98"/>
      <c r="M22" s="98"/>
      <c r="N22" s="98">
        <v>534.80999999999995</v>
      </c>
      <c r="O22" s="90"/>
      <c r="P22" s="90"/>
      <c r="Q22" s="136"/>
      <c r="R22" s="155"/>
    </row>
    <row r="23" spans="1:18" x14ac:dyDescent="0.2">
      <c r="A23" s="90"/>
      <c r="B23" s="91">
        <v>324</v>
      </c>
      <c r="C23" s="92" t="s">
        <v>83</v>
      </c>
      <c r="D23" s="97">
        <f>SUM(E23:G23)</f>
        <v>0</v>
      </c>
      <c r="E23" s="98">
        <v>0</v>
      </c>
      <c r="F23" s="98">
        <v>0</v>
      </c>
      <c r="G23" s="98"/>
      <c r="H23" s="90"/>
      <c r="I23" s="90"/>
      <c r="J23" s="90"/>
      <c r="K23" s="90"/>
      <c r="L23" s="98"/>
      <c r="M23" s="98"/>
      <c r="N23" s="90"/>
      <c r="O23" s="90"/>
      <c r="P23" s="90"/>
      <c r="Q23" s="136"/>
      <c r="R23" s="155"/>
    </row>
    <row r="24" spans="1:18" ht="24" x14ac:dyDescent="0.2">
      <c r="A24" s="90"/>
      <c r="B24" s="91">
        <v>329</v>
      </c>
      <c r="C24" s="152" t="s">
        <v>31</v>
      </c>
      <c r="D24" s="97">
        <f t="shared" ref="D24" si="2">SUM(E24:N24)</f>
        <v>15500</v>
      </c>
      <c r="E24" s="98">
        <v>3900</v>
      </c>
      <c r="F24" s="98">
        <v>11600</v>
      </c>
      <c r="G24" s="98"/>
      <c r="H24" s="90"/>
      <c r="I24" s="90"/>
      <c r="J24" s="90"/>
      <c r="K24" s="90"/>
      <c r="L24" s="98"/>
      <c r="M24" s="98"/>
      <c r="N24" s="98"/>
      <c r="O24" s="90"/>
      <c r="P24" s="90"/>
      <c r="Q24" s="136"/>
      <c r="R24" s="155"/>
    </row>
    <row r="25" spans="1:18" s="7" customFormat="1" x14ac:dyDescent="0.2">
      <c r="A25" s="87"/>
      <c r="B25" s="88">
        <v>34</v>
      </c>
      <c r="C25" s="89" t="s">
        <v>32</v>
      </c>
      <c r="D25" s="96">
        <f>SUM(E25:F25)</f>
        <v>10133.01</v>
      </c>
      <c r="E25" s="99">
        <f>SUM(E26)</f>
        <v>9233.01</v>
      </c>
      <c r="F25" s="99">
        <f>SUM(F26)</f>
        <v>900</v>
      </c>
      <c r="G25" s="99"/>
      <c r="H25" s="87"/>
      <c r="I25" s="87"/>
      <c r="J25" s="87"/>
      <c r="K25" s="87"/>
      <c r="L25" s="98"/>
      <c r="M25" s="99"/>
      <c r="N25" s="87"/>
      <c r="O25" s="87"/>
      <c r="P25" s="87"/>
      <c r="Q25" s="135">
        <v>930</v>
      </c>
      <c r="R25" s="154">
        <v>960</v>
      </c>
    </row>
    <row r="26" spans="1:18" x14ac:dyDescent="0.2">
      <c r="A26" s="90"/>
      <c r="B26" s="91">
        <v>343</v>
      </c>
      <c r="C26" s="92" t="s">
        <v>33</v>
      </c>
      <c r="D26" s="97">
        <f>SUM(E26:G26)</f>
        <v>10133.01</v>
      </c>
      <c r="E26" s="98">
        <v>9233.01</v>
      </c>
      <c r="F26" s="98">
        <v>900</v>
      </c>
      <c r="G26" s="98"/>
      <c r="H26" s="90"/>
      <c r="I26" s="90"/>
      <c r="J26" s="90"/>
      <c r="K26" s="90"/>
      <c r="L26" s="98"/>
      <c r="M26" s="98"/>
      <c r="N26" s="90"/>
      <c r="O26" s="90"/>
      <c r="P26" s="90"/>
      <c r="Q26" s="136"/>
      <c r="R26" s="155"/>
    </row>
    <row r="27" spans="1:18" s="166" customFormat="1" x14ac:dyDescent="0.2">
      <c r="A27" s="90"/>
      <c r="B27" s="91">
        <v>4</v>
      </c>
      <c r="C27" s="92"/>
      <c r="D27" s="96">
        <f>SUM(E27:F27)</f>
        <v>7338.71</v>
      </c>
      <c r="E27" s="98"/>
      <c r="F27" s="99">
        <f>SUM(F28)</f>
        <v>7338.71</v>
      </c>
      <c r="G27" s="98"/>
      <c r="H27" s="90"/>
      <c r="I27" s="90"/>
      <c r="J27" s="90"/>
      <c r="K27" s="90"/>
      <c r="L27" s="98"/>
      <c r="M27" s="98"/>
      <c r="N27" s="90"/>
      <c r="O27" s="90"/>
      <c r="P27" s="90"/>
      <c r="Q27" s="136"/>
      <c r="R27" s="155"/>
    </row>
    <row r="28" spans="1:18" s="166" customFormat="1" x14ac:dyDescent="0.2">
      <c r="A28" s="90"/>
      <c r="B28" s="91">
        <v>422</v>
      </c>
      <c r="C28" s="92" t="str">
        <f>$C$45</f>
        <v xml:space="preserve">Postrojenja i oprema </v>
      </c>
      <c r="D28" s="97">
        <f>SUM(E28:G28)</f>
        <v>7338.71</v>
      </c>
      <c r="E28" s="98"/>
      <c r="F28" s="98">
        <v>7338.71</v>
      </c>
      <c r="G28" s="98"/>
      <c r="H28" s="90"/>
      <c r="I28" s="90"/>
      <c r="J28" s="90"/>
      <c r="K28" s="90"/>
      <c r="L28" s="98"/>
      <c r="M28" s="98"/>
      <c r="N28" s="90"/>
      <c r="O28" s="90"/>
      <c r="P28" s="90"/>
      <c r="Q28" s="136"/>
      <c r="R28" s="155"/>
    </row>
    <row r="29" spans="1:18" s="166" customFormat="1" x14ac:dyDescent="0.2">
      <c r="A29" s="90"/>
      <c r="B29" s="129" t="s">
        <v>37</v>
      </c>
      <c r="C29" s="130" t="s">
        <v>95</v>
      </c>
      <c r="D29" s="131">
        <f t="shared" ref="D29:F30" si="3">SUM(D30)</f>
        <v>260000</v>
      </c>
      <c r="E29" s="163">
        <f t="shared" si="3"/>
        <v>180000</v>
      </c>
      <c r="F29" s="163">
        <f t="shared" si="3"/>
        <v>80000</v>
      </c>
      <c r="G29" s="163"/>
      <c r="H29" s="132"/>
      <c r="I29" s="132"/>
      <c r="J29" s="132"/>
      <c r="K29" s="132"/>
      <c r="L29" s="163"/>
      <c r="M29" s="163"/>
      <c r="N29" s="132"/>
      <c r="O29" s="90"/>
      <c r="P29" s="90"/>
      <c r="Q29" s="136"/>
      <c r="R29" s="155"/>
    </row>
    <row r="30" spans="1:18" s="166" customFormat="1" x14ac:dyDescent="0.2">
      <c r="A30" s="90"/>
      <c r="B30" s="88">
        <v>3</v>
      </c>
      <c r="C30" s="89" t="str">
        <f>$C$14</f>
        <v>RASHODI POSLOVANJA</v>
      </c>
      <c r="D30" s="96">
        <f t="shared" si="3"/>
        <v>260000</v>
      </c>
      <c r="E30" s="99">
        <f t="shared" si="3"/>
        <v>180000</v>
      </c>
      <c r="F30" s="99">
        <f t="shared" si="3"/>
        <v>80000</v>
      </c>
      <c r="G30" s="99"/>
      <c r="H30" s="87"/>
      <c r="I30" s="87"/>
      <c r="J30" s="87"/>
      <c r="K30" s="87"/>
      <c r="L30" s="99"/>
      <c r="M30" s="99"/>
      <c r="N30" s="87"/>
      <c r="O30" s="90"/>
      <c r="P30" s="90"/>
      <c r="Q30" s="136"/>
      <c r="R30" s="155"/>
    </row>
    <row r="31" spans="1:18" s="166" customFormat="1" x14ac:dyDescent="0.2">
      <c r="A31" s="90"/>
      <c r="B31" s="88">
        <v>32</v>
      </c>
      <c r="C31" s="89" t="str">
        <f>$C$19</f>
        <v>Materijalni rashodi</v>
      </c>
      <c r="D31" s="96">
        <f>SUM(E31:F31)</f>
        <v>260000</v>
      </c>
      <c r="E31" s="99">
        <f>SUM(E32:E34)</f>
        <v>180000</v>
      </c>
      <c r="F31" s="99">
        <f>SUM(F32:F34)</f>
        <v>80000</v>
      </c>
      <c r="G31" s="99"/>
      <c r="H31" s="87"/>
      <c r="I31" s="87"/>
      <c r="J31" s="87"/>
      <c r="K31" s="87"/>
      <c r="L31" s="99"/>
      <c r="M31" s="99"/>
      <c r="N31" s="87"/>
      <c r="O31" s="90"/>
      <c r="P31" s="90"/>
      <c r="Q31" s="136"/>
      <c r="R31" s="155"/>
    </row>
    <row r="32" spans="1:18" s="166" customFormat="1" x14ac:dyDescent="0.2">
      <c r="A32" s="90"/>
      <c r="B32" s="91">
        <v>322</v>
      </c>
      <c r="C32" s="92" t="str">
        <f>$C$21</f>
        <v>Rashodi za materijal i energiju</v>
      </c>
      <c r="D32" s="97">
        <f>SUM(E32:F32)</f>
        <v>8200</v>
      </c>
      <c r="E32" s="98"/>
      <c r="F32" s="98">
        <v>8200</v>
      </c>
      <c r="G32" s="98"/>
      <c r="H32" s="90"/>
      <c r="I32" s="90"/>
      <c r="J32" s="90"/>
      <c r="K32" s="90"/>
      <c r="L32" s="98"/>
      <c r="M32" s="98"/>
      <c r="N32" s="90"/>
      <c r="O32" s="90"/>
      <c r="P32" s="90"/>
      <c r="Q32" s="136"/>
      <c r="R32" s="155"/>
    </row>
    <row r="33" spans="1:18" s="166" customFormat="1" x14ac:dyDescent="0.2">
      <c r="A33" s="90"/>
      <c r="B33" s="91">
        <v>323</v>
      </c>
      <c r="C33" s="92" t="str">
        <f>$C$22</f>
        <v>Rashodi za usluge</v>
      </c>
      <c r="D33" s="97">
        <f>SUM(E33:F33)</f>
        <v>249800</v>
      </c>
      <c r="E33" s="98">
        <v>180000</v>
      </c>
      <c r="F33" s="98">
        <v>69800</v>
      </c>
      <c r="G33" s="98"/>
      <c r="H33" s="90"/>
      <c r="I33" s="90"/>
      <c r="J33" s="90"/>
      <c r="K33" s="90"/>
      <c r="L33" s="98"/>
      <c r="M33" s="98"/>
      <c r="N33" s="90"/>
      <c r="O33" s="90"/>
      <c r="P33" s="90"/>
      <c r="Q33" s="136"/>
      <c r="R33" s="155"/>
    </row>
    <row r="34" spans="1:18" s="166" customFormat="1" ht="25.5" x14ac:dyDescent="0.2">
      <c r="A34" s="90"/>
      <c r="B34" s="91">
        <v>329</v>
      </c>
      <c r="C34" s="92" t="str">
        <f>$C$24</f>
        <v>Ostali nespomenuti rashodi poslovanja</v>
      </c>
      <c r="D34" s="97">
        <f>SUM(E34:F34)</f>
        <v>2000</v>
      </c>
      <c r="E34" s="98"/>
      <c r="F34" s="98">
        <v>2000</v>
      </c>
      <c r="G34" s="98"/>
      <c r="H34" s="90"/>
      <c r="I34" s="90"/>
      <c r="J34" s="90"/>
      <c r="K34" s="90"/>
      <c r="L34" s="98"/>
      <c r="M34" s="98"/>
      <c r="N34" s="90"/>
      <c r="O34" s="90"/>
      <c r="P34" s="90"/>
      <c r="Q34" s="136"/>
      <c r="R34" s="155"/>
    </row>
    <row r="35" spans="1:18" s="166" customFormat="1" ht="18.75" customHeight="1" x14ac:dyDescent="0.2">
      <c r="A35" s="90"/>
      <c r="B35" s="129" t="s">
        <v>96</v>
      </c>
      <c r="C35" s="130" t="s">
        <v>97</v>
      </c>
      <c r="D35" s="131">
        <f>SUM(D37)</f>
        <v>199580</v>
      </c>
      <c r="E35" s="163">
        <f>SUM(E37)</f>
        <v>100000</v>
      </c>
      <c r="F35" s="163">
        <f>SUM(F37)</f>
        <v>31400</v>
      </c>
      <c r="G35" s="163"/>
      <c r="H35" s="132"/>
      <c r="I35" s="132"/>
      <c r="J35" s="132"/>
      <c r="K35" s="132"/>
      <c r="L35" s="163">
        <f>SUM(L37)</f>
        <v>68180</v>
      </c>
      <c r="M35" s="98"/>
      <c r="N35" s="90"/>
      <c r="O35" s="90"/>
      <c r="P35" s="90"/>
      <c r="Q35" s="136"/>
      <c r="R35" s="155"/>
    </row>
    <row r="36" spans="1:18" s="166" customFormat="1" x14ac:dyDescent="0.2">
      <c r="A36" s="90"/>
      <c r="B36" s="91">
        <v>4</v>
      </c>
      <c r="C36" s="92"/>
      <c r="D36" s="97"/>
      <c r="E36" s="98"/>
      <c r="F36" s="98"/>
      <c r="G36" s="98"/>
      <c r="H36" s="90"/>
      <c r="I36" s="90"/>
      <c r="J36" s="90"/>
      <c r="K36" s="90"/>
      <c r="L36" s="98"/>
      <c r="M36" s="98"/>
      <c r="N36" s="90"/>
      <c r="O36" s="90"/>
      <c r="P36" s="90"/>
      <c r="Q36" s="136"/>
      <c r="R36" s="155"/>
    </row>
    <row r="37" spans="1:18" s="166" customFormat="1" x14ac:dyDescent="0.2">
      <c r="A37" s="90"/>
      <c r="B37" s="91">
        <v>412</v>
      </c>
      <c r="C37" s="92" t="s">
        <v>98</v>
      </c>
      <c r="D37" s="97">
        <f>SUM(E37:L37)</f>
        <v>199580</v>
      </c>
      <c r="E37" s="98">
        <v>100000</v>
      </c>
      <c r="F37" s="98">
        <v>31400</v>
      </c>
      <c r="G37" s="98"/>
      <c r="H37" s="90"/>
      <c r="I37" s="90"/>
      <c r="J37" s="90"/>
      <c r="K37" s="90"/>
      <c r="L37" s="98">
        <v>68180</v>
      </c>
      <c r="M37" s="98"/>
      <c r="N37" s="90"/>
      <c r="O37" s="90"/>
      <c r="P37" s="90"/>
      <c r="Q37" s="136"/>
      <c r="R37" s="155"/>
    </row>
    <row r="38" spans="1:18" s="162" customFormat="1" x14ac:dyDescent="0.2">
      <c r="A38" s="90"/>
      <c r="B38" s="129" t="s">
        <v>37</v>
      </c>
      <c r="C38" s="130" t="s">
        <v>93</v>
      </c>
      <c r="D38" s="131">
        <f>SUM(D39,D42)</f>
        <v>1700</v>
      </c>
      <c r="E38" s="163"/>
      <c r="F38" s="163"/>
      <c r="G38" s="163"/>
      <c r="H38" s="132"/>
      <c r="I38" s="132"/>
      <c r="J38" s="132"/>
      <c r="K38" s="132"/>
      <c r="L38" s="163"/>
      <c r="M38" s="163">
        <f>SUM(M39)</f>
        <v>1700</v>
      </c>
      <c r="N38" s="132"/>
      <c r="O38" s="132"/>
      <c r="P38" s="132"/>
      <c r="Q38" s="164"/>
      <c r="R38" s="165"/>
    </row>
    <row r="39" spans="1:18" s="162" customFormat="1" x14ac:dyDescent="0.2">
      <c r="A39" s="90"/>
      <c r="B39" s="91">
        <v>323</v>
      </c>
      <c r="C39" s="92" t="s">
        <v>30</v>
      </c>
      <c r="D39" s="97">
        <f>SUM(E39:M39)</f>
        <v>1700</v>
      </c>
      <c r="E39" s="98"/>
      <c r="F39" s="98"/>
      <c r="G39" s="98"/>
      <c r="H39" s="90"/>
      <c r="I39" s="90"/>
      <c r="J39" s="90"/>
      <c r="K39" s="90"/>
      <c r="L39" s="98"/>
      <c r="M39" s="98">
        <v>1700</v>
      </c>
      <c r="N39" s="90"/>
      <c r="O39" s="90"/>
      <c r="P39" s="90"/>
      <c r="Q39" s="136"/>
      <c r="R39" s="155"/>
    </row>
    <row r="40" spans="1:18" x14ac:dyDescent="0.2">
      <c r="A40" s="90"/>
      <c r="B40" s="129" t="s">
        <v>96</v>
      </c>
      <c r="C40" s="132" t="s">
        <v>74</v>
      </c>
      <c r="D40" s="131">
        <f>SUM(D41,D44)</f>
        <v>181820</v>
      </c>
      <c r="E40" s="131">
        <f>SUM(E41,E44)</f>
        <v>0</v>
      </c>
      <c r="F40" s="131">
        <f>SUM(F41,F44)</f>
        <v>0</v>
      </c>
      <c r="G40" s="99"/>
      <c r="H40" s="87"/>
      <c r="I40" s="87"/>
      <c r="J40" s="87"/>
      <c r="K40" s="87"/>
      <c r="L40" s="131">
        <f>SUM(L41,L44)</f>
        <v>181820</v>
      </c>
      <c r="M40" s="99"/>
      <c r="N40" s="87"/>
      <c r="O40" s="87"/>
      <c r="P40" s="87"/>
      <c r="Q40" s="135"/>
      <c r="R40" s="154"/>
    </row>
    <row r="41" spans="1:18" x14ac:dyDescent="0.2">
      <c r="A41" s="90"/>
      <c r="B41" s="88">
        <v>3</v>
      </c>
      <c r="C41" s="89" t="s">
        <v>22</v>
      </c>
      <c r="D41" s="99">
        <f t="shared" ref="D41:E42" si="4">SUM(D42)</f>
        <v>0</v>
      </c>
      <c r="E41" s="99">
        <f t="shared" si="4"/>
        <v>0</v>
      </c>
      <c r="F41" s="99"/>
      <c r="G41" s="99"/>
      <c r="H41" s="87"/>
      <c r="I41" s="87"/>
      <c r="J41" s="87"/>
      <c r="K41" s="87"/>
      <c r="L41" s="99">
        <f>SUM(L42)</f>
        <v>0</v>
      </c>
      <c r="M41" s="99"/>
      <c r="N41" s="87"/>
      <c r="O41" s="87"/>
      <c r="P41" s="87"/>
      <c r="Q41" s="135"/>
      <c r="R41" s="154"/>
    </row>
    <row r="42" spans="1:18" x14ac:dyDescent="0.2">
      <c r="A42" s="90"/>
      <c r="B42" s="88">
        <v>32</v>
      </c>
      <c r="C42" s="89" t="s">
        <v>27</v>
      </c>
      <c r="D42" s="99">
        <f t="shared" si="4"/>
        <v>0</v>
      </c>
      <c r="E42" s="99">
        <f t="shared" si="4"/>
        <v>0</v>
      </c>
      <c r="F42" s="98"/>
      <c r="G42" s="98"/>
      <c r="H42" s="90"/>
      <c r="I42" s="90"/>
      <c r="J42" s="90"/>
      <c r="K42" s="90"/>
      <c r="L42" s="99">
        <f>SUM(L43)</f>
        <v>0</v>
      </c>
      <c r="M42" s="98"/>
      <c r="N42" s="90"/>
      <c r="O42" s="90"/>
      <c r="P42" s="90"/>
      <c r="Q42" s="135">
        <v>0</v>
      </c>
      <c r="R42" s="154">
        <v>0</v>
      </c>
    </row>
    <row r="43" spans="1:18" x14ac:dyDescent="0.2">
      <c r="A43" s="90"/>
      <c r="B43" s="91">
        <v>323</v>
      </c>
      <c r="C43" s="92" t="s">
        <v>30</v>
      </c>
      <c r="D43" s="98">
        <f>SUM(E43:L43)</f>
        <v>0</v>
      </c>
      <c r="E43" s="98">
        <v>0</v>
      </c>
      <c r="F43" s="99"/>
      <c r="G43" s="99"/>
      <c r="H43" s="87"/>
      <c r="I43" s="87"/>
      <c r="J43" s="87"/>
      <c r="K43" s="87"/>
      <c r="L43" s="98">
        <v>0</v>
      </c>
      <c r="M43" s="99"/>
      <c r="N43" s="87"/>
      <c r="O43" s="87"/>
      <c r="P43" s="87"/>
      <c r="Q43" s="154"/>
      <c r="R43" s="154"/>
    </row>
    <row r="44" spans="1:18" ht="22.5" x14ac:dyDescent="0.2">
      <c r="A44" s="90"/>
      <c r="B44" s="88">
        <v>4</v>
      </c>
      <c r="C44" s="157" t="s">
        <v>79</v>
      </c>
      <c r="D44" s="99">
        <f>SUM(D45)</f>
        <v>181820</v>
      </c>
      <c r="E44" s="99">
        <f>SUM(E45)</f>
        <v>0</v>
      </c>
      <c r="F44" s="99">
        <f>SUM(F45:F45)</f>
        <v>0</v>
      </c>
      <c r="G44" s="99"/>
      <c r="H44" s="87"/>
      <c r="I44" s="87"/>
      <c r="J44" s="87"/>
      <c r="K44" s="87"/>
      <c r="L44" s="99">
        <f>SUM(L45:L45)</f>
        <v>181820</v>
      </c>
      <c r="M44" s="99"/>
      <c r="N44" s="87"/>
      <c r="O44" s="87"/>
      <c r="P44" s="87"/>
      <c r="Q44" s="154">
        <v>447700</v>
      </c>
      <c r="R44" s="154">
        <v>164000</v>
      </c>
    </row>
    <row r="45" spans="1:18" s="160" customFormat="1" x14ac:dyDescent="0.2">
      <c r="A45" s="90"/>
      <c r="B45" s="91">
        <v>422</v>
      </c>
      <c r="C45" s="92" t="s">
        <v>78</v>
      </c>
      <c r="D45" s="97">
        <f>SUM(E45:L45)</f>
        <v>181820</v>
      </c>
      <c r="E45" s="98"/>
      <c r="F45" s="98"/>
      <c r="G45" s="99"/>
      <c r="H45" s="87"/>
      <c r="I45" s="87"/>
      <c r="J45" s="87"/>
      <c r="K45" s="87"/>
      <c r="L45" s="98">
        <v>181820</v>
      </c>
      <c r="M45" s="99"/>
      <c r="N45" s="87"/>
      <c r="O45" s="87"/>
      <c r="P45" s="87"/>
      <c r="Q45" s="154"/>
      <c r="R45" s="154"/>
    </row>
    <row r="46" spans="1:18" x14ac:dyDescent="0.2">
      <c r="A46" s="90"/>
      <c r="B46" s="88" t="s">
        <v>72</v>
      </c>
      <c r="C46" s="150"/>
      <c r="D46" s="96">
        <f>SUM(D13,D29,D35,D38,D40)</f>
        <v>1327927.01</v>
      </c>
      <c r="E46" s="96">
        <f>SUM(E13,E29,E35,E38,E40)</f>
        <v>834433.01</v>
      </c>
      <c r="F46" s="96">
        <f>SUM(F13,F29,F35,F38,F40)</f>
        <v>239838.71000000002</v>
      </c>
      <c r="G46" s="96">
        <f>SUM(G13,G40)</f>
        <v>1420.48</v>
      </c>
      <c r="H46" s="87"/>
      <c r="I46" s="87"/>
      <c r="J46" s="87"/>
      <c r="K46" s="87"/>
      <c r="L46" s="96">
        <f>SUM(L35,L40)</f>
        <v>250000</v>
      </c>
      <c r="M46" s="96">
        <f>SUM(M13,M38,M40)</f>
        <v>1700</v>
      </c>
      <c r="N46" s="96">
        <f>SUM(N13,N40)</f>
        <v>534.80999999999995</v>
      </c>
      <c r="O46" s="87"/>
      <c r="P46" s="87"/>
      <c r="Q46" s="156">
        <f>SUM(Q13:Q45)</f>
        <v>1031750</v>
      </c>
      <c r="R46" s="154">
        <f>SUM(R12:R45)</f>
        <v>758700</v>
      </c>
    </row>
    <row r="47" spans="1:18" x14ac:dyDescent="0.2">
      <c r="B47" s="72"/>
      <c r="C47" s="10"/>
      <c r="D47" s="10"/>
      <c r="E47" s="5"/>
      <c r="F47" s="5"/>
      <c r="G47" s="5"/>
      <c r="H47" s="93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x14ac:dyDescent="0.2">
      <c r="B48" s="72"/>
      <c r="C48" s="10"/>
      <c r="D48" s="10"/>
      <c r="E48" s="5"/>
      <c r="F48" s="5"/>
      <c r="G48" s="5"/>
      <c r="H48" s="93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 x14ac:dyDescent="0.2">
      <c r="B49" s="72"/>
      <c r="C49" s="10"/>
      <c r="D49" s="10"/>
      <c r="E49" s="5"/>
      <c r="F49" s="5"/>
      <c r="G49" s="5"/>
      <c r="H49" s="93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 x14ac:dyDescent="0.2">
      <c r="B50" s="72"/>
      <c r="C50" s="10"/>
      <c r="D50" s="10"/>
      <c r="E50" s="5"/>
      <c r="F50" s="5"/>
      <c r="G50" s="5"/>
      <c r="H50" s="93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 x14ac:dyDescent="0.2">
      <c r="B51" s="72"/>
      <c r="C51" s="10"/>
      <c r="D51" s="10"/>
      <c r="E51" s="5"/>
      <c r="F51" s="5"/>
      <c r="G51" s="5"/>
      <c r="H51" s="93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 x14ac:dyDescent="0.2">
      <c r="B52" s="72"/>
      <c r="C52" s="10"/>
      <c r="D52" s="10"/>
      <c r="E52" s="5"/>
      <c r="F52" s="5"/>
      <c r="G52" s="5"/>
      <c r="H52" s="93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 x14ac:dyDescent="0.2">
      <c r="B53" s="72"/>
      <c r="C53" s="10"/>
      <c r="D53" s="10"/>
      <c r="E53" s="5"/>
      <c r="F53" s="5"/>
      <c r="G53" s="5"/>
      <c r="H53" s="93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18" x14ac:dyDescent="0.2">
      <c r="B54" s="72"/>
      <c r="C54" s="10"/>
      <c r="D54" s="10"/>
      <c r="E54" s="5"/>
      <c r="F54" s="5"/>
      <c r="G54" s="5"/>
      <c r="H54" s="93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18" x14ac:dyDescent="0.2">
      <c r="B55" s="72"/>
      <c r="C55" s="10"/>
      <c r="D55" s="10"/>
      <c r="E55" s="5"/>
      <c r="F55" s="5"/>
      <c r="G55" s="5"/>
      <c r="H55" s="93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18" x14ac:dyDescent="0.2">
      <c r="B56" s="72"/>
      <c r="C56" s="10"/>
      <c r="D56" s="10"/>
      <c r="E56" s="5"/>
      <c r="F56" s="5"/>
      <c r="G56" s="5"/>
      <c r="H56" s="93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18" x14ac:dyDescent="0.2">
      <c r="B57" s="72"/>
      <c r="C57" s="10"/>
      <c r="D57" s="10"/>
      <c r="E57" s="5"/>
      <c r="F57" s="5"/>
      <c r="G57" s="5"/>
      <c r="H57" s="93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2:18" x14ac:dyDescent="0.2">
      <c r="B58" s="72"/>
      <c r="C58" s="10"/>
      <c r="D58" s="10"/>
      <c r="E58" s="5"/>
      <c r="F58" s="5"/>
      <c r="G58" s="5"/>
      <c r="H58" s="93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2:18" x14ac:dyDescent="0.2">
      <c r="B59" s="72"/>
      <c r="C59" s="10"/>
      <c r="D59" s="10"/>
      <c r="E59" s="5"/>
      <c r="F59" s="5"/>
      <c r="G59" s="5"/>
      <c r="H59" s="93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2:18" x14ac:dyDescent="0.2">
      <c r="B60" s="72"/>
      <c r="C60" s="10"/>
      <c r="D60" s="10"/>
      <c r="E60" s="5"/>
      <c r="F60" s="5"/>
      <c r="G60" s="5"/>
      <c r="H60" s="93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2:18" x14ac:dyDescent="0.2">
      <c r="B61" s="72"/>
      <c r="C61" s="10"/>
      <c r="D61" s="10"/>
      <c r="E61" s="5"/>
      <c r="F61" s="5"/>
      <c r="G61" s="5"/>
      <c r="H61" s="93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2:18" x14ac:dyDescent="0.2">
      <c r="B62" s="72"/>
      <c r="C62" s="10"/>
      <c r="D62" s="10"/>
      <c r="E62" s="5"/>
      <c r="F62" s="5"/>
      <c r="G62" s="5"/>
      <c r="H62" s="93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2:18" x14ac:dyDescent="0.2">
      <c r="B63" s="72"/>
      <c r="C63" s="10"/>
      <c r="D63" s="10"/>
      <c r="E63" s="5"/>
      <c r="F63" s="5"/>
      <c r="G63" s="5"/>
      <c r="H63" s="93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2:18" x14ac:dyDescent="0.2">
      <c r="B64" s="72"/>
      <c r="C64" s="10"/>
      <c r="D64" s="10"/>
      <c r="E64" s="5"/>
      <c r="F64" s="5"/>
      <c r="G64" s="5"/>
      <c r="H64" s="93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2:18" x14ac:dyDescent="0.2">
      <c r="B65" s="72"/>
      <c r="C65" s="10"/>
      <c r="D65" s="10"/>
      <c r="E65" s="5"/>
      <c r="F65" s="5"/>
      <c r="G65" s="5"/>
      <c r="H65" s="93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2:18" x14ac:dyDescent="0.2">
      <c r="B66" s="72"/>
      <c r="C66" s="10"/>
      <c r="D66" s="10"/>
      <c r="E66" s="5"/>
      <c r="F66" s="5"/>
      <c r="G66" s="5"/>
      <c r="H66" s="93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 x14ac:dyDescent="0.2">
      <c r="B67" s="72"/>
      <c r="C67" s="10"/>
      <c r="D67" s="10"/>
      <c r="E67" s="5"/>
      <c r="F67" s="5"/>
      <c r="G67" s="5"/>
      <c r="H67" s="93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2:18" x14ac:dyDescent="0.2">
      <c r="B68" s="72"/>
      <c r="C68" s="10"/>
      <c r="D68" s="10"/>
      <c r="E68" s="5"/>
      <c r="F68" s="5"/>
      <c r="G68" s="5"/>
      <c r="H68" s="93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2:18" x14ac:dyDescent="0.2">
      <c r="B69" s="72"/>
      <c r="C69" s="10"/>
      <c r="D69" s="10"/>
      <c r="E69" s="5"/>
      <c r="F69" s="5"/>
      <c r="G69" s="5"/>
      <c r="H69" s="93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2:18" x14ac:dyDescent="0.2">
      <c r="B70" s="72"/>
      <c r="C70" s="10"/>
      <c r="D70" s="10"/>
      <c r="E70" s="5"/>
      <c r="F70" s="5"/>
      <c r="G70" s="5"/>
      <c r="H70" s="93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2:18" x14ac:dyDescent="0.2">
      <c r="B71" s="72"/>
      <c r="C71" s="10"/>
      <c r="D71" s="10"/>
      <c r="E71" s="5"/>
      <c r="F71" s="5"/>
      <c r="G71" s="5"/>
      <c r="H71" s="93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2:18" x14ac:dyDescent="0.2">
      <c r="B72" s="72"/>
      <c r="C72" s="10"/>
      <c r="D72" s="10"/>
      <c r="E72" s="5"/>
      <c r="F72" s="5"/>
      <c r="G72" s="5"/>
      <c r="H72" s="93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2:18" x14ac:dyDescent="0.2">
      <c r="B73" s="72"/>
      <c r="C73" s="10"/>
      <c r="D73" s="10"/>
      <c r="E73" s="5"/>
      <c r="F73" s="5"/>
      <c r="G73" s="5"/>
      <c r="H73" s="93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2:18" x14ac:dyDescent="0.2">
      <c r="B74" s="72"/>
      <c r="C74" s="10"/>
      <c r="D74" s="10"/>
      <c r="E74" s="5"/>
      <c r="F74" s="5"/>
      <c r="G74" s="5"/>
      <c r="H74" s="93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2:18" x14ac:dyDescent="0.2">
      <c r="B75" s="72"/>
      <c r="C75" s="10"/>
      <c r="D75" s="10"/>
      <c r="E75" s="5"/>
      <c r="F75" s="5"/>
      <c r="G75" s="5"/>
      <c r="H75" s="93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2:18" x14ac:dyDescent="0.2">
      <c r="B76" s="72"/>
      <c r="C76" s="10"/>
      <c r="D76" s="10"/>
      <c r="E76" s="5"/>
      <c r="F76" s="5"/>
      <c r="G76" s="5"/>
      <c r="H76" s="93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2:18" x14ac:dyDescent="0.2">
      <c r="B77" s="72"/>
      <c r="C77" s="10"/>
      <c r="D77" s="10"/>
      <c r="E77" s="5"/>
      <c r="F77" s="5"/>
      <c r="G77" s="5"/>
      <c r="H77" s="93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2:18" x14ac:dyDescent="0.2">
      <c r="B78" s="72"/>
      <c r="C78" s="10"/>
      <c r="D78" s="10"/>
      <c r="E78" s="5"/>
      <c r="F78" s="5"/>
      <c r="G78" s="5"/>
      <c r="H78" s="93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2:18" x14ac:dyDescent="0.2">
      <c r="B79" s="72"/>
      <c r="C79" s="10"/>
      <c r="D79" s="10"/>
      <c r="E79" s="5"/>
      <c r="F79" s="5"/>
      <c r="G79" s="5"/>
      <c r="H79" s="93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2:18" x14ac:dyDescent="0.2">
      <c r="B80" s="72"/>
      <c r="C80" s="10"/>
      <c r="D80" s="10"/>
      <c r="E80" s="5"/>
      <c r="F80" s="5"/>
      <c r="G80" s="5"/>
      <c r="H80" s="93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2:18" x14ac:dyDescent="0.2">
      <c r="B81" s="72"/>
      <c r="C81" s="10"/>
      <c r="D81" s="10"/>
      <c r="E81" s="5"/>
      <c r="F81" s="5"/>
      <c r="G81" s="5"/>
      <c r="H81" s="93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2:18" x14ac:dyDescent="0.2">
      <c r="B82" s="72"/>
      <c r="C82" s="10"/>
      <c r="D82" s="10"/>
      <c r="E82" s="5"/>
      <c r="F82" s="5"/>
      <c r="G82" s="5"/>
      <c r="H82" s="93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2:18" x14ac:dyDescent="0.2">
      <c r="B83" s="72"/>
      <c r="C83" s="10"/>
      <c r="D83" s="10"/>
      <c r="E83" s="5"/>
      <c r="F83" s="5"/>
      <c r="G83" s="5"/>
      <c r="H83" s="93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2:18" x14ac:dyDescent="0.2">
      <c r="B84" s="72"/>
      <c r="C84" s="10"/>
      <c r="D84" s="10"/>
      <c r="E84" s="5"/>
      <c r="F84" s="5"/>
      <c r="G84" s="5"/>
      <c r="H84" s="93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2:18" x14ac:dyDescent="0.2">
      <c r="B85" s="72"/>
      <c r="C85" s="10"/>
      <c r="D85" s="10"/>
      <c r="E85" s="5"/>
      <c r="F85" s="5"/>
      <c r="G85" s="5"/>
      <c r="H85" s="93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2:18" x14ac:dyDescent="0.2">
      <c r="B86" s="72"/>
      <c r="C86" s="10"/>
      <c r="D86" s="10"/>
      <c r="E86" s="5"/>
      <c r="F86" s="5"/>
      <c r="G86" s="5"/>
      <c r="H86" s="93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2:18" x14ac:dyDescent="0.2">
      <c r="B87" s="72"/>
      <c r="C87" s="10"/>
      <c r="D87" s="10"/>
      <c r="E87" s="5"/>
      <c r="F87" s="5"/>
      <c r="G87" s="5"/>
      <c r="H87" s="93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2:18" x14ac:dyDescent="0.2">
      <c r="B88" s="72"/>
      <c r="C88" s="10"/>
      <c r="D88" s="10"/>
      <c r="E88" s="5"/>
      <c r="F88" s="5"/>
      <c r="G88" s="5"/>
      <c r="H88" s="93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2:18" x14ac:dyDescent="0.2">
      <c r="B89" s="72"/>
      <c r="C89" s="10"/>
      <c r="D89" s="10"/>
      <c r="E89" s="5"/>
      <c r="F89" s="5"/>
      <c r="G89" s="5"/>
      <c r="H89" s="93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2:18" x14ac:dyDescent="0.2">
      <c r="B90" s="72"/>
      <c r="C90" s="10"/>
      <c r="D90" s="10"/>
      <c r="E90" s="5"/>
      <c r="F90" s="5"/>
      <c r="G90" s="5"/>
      <c r="H90" s="93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2:18" x14ac:dyDescent="0.2">
      <c r="B91" s="72"/>
      <c r="C91" s="10"/>
      <c r="D91" s="10"/>
      <c r="E91" s="5"/>
      <c r="F91" s="5"/>
      <c r="G91" s="5"/>
      <c r="H91" s="93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2:18" x14ac:dyDescent="0.2">
      <c r="B92" s="72"/>
      <c r="C92" s="10"/>
      <c r="D92" s="10"/>
      <c r="E92" s="5"/>
      <c r="F92" s="5"/>
      <c r="G92" s="5"/>
      <c r="H92" s="93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2:18" x14ac:dyDescent="0.2">
      <c r="B93" s="72"/>
      <c r="C93" s="10"/>
      <c r="D93" s="10"/>
      <c r="E93" s="5"/>
      <c r="F93" s="5"/>
      <c r="G93" s="5"/>
      <c r="H93" s="93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2:18" x14ac:dyDescent="0.2">
      <c r="B94" s="72"/>
      <c r="C94" s="10"/>
      <c r="D94" s="10"/>
      <c r="E94" s="5"/>
      <c r="F94" s="5"/>
      <c r="G94" s="5"/>
      <c r="H94" s="93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2:18" x14ac:dyDescent="0.2">
      <c r="B95" s="72"/>
      <c r="C95" s="10"/>
      <c r="D95" s="10"/>
      <c r="E95" s="5"/>
      <c r="F95" s="5"/>
      <c r="G95" s="5"/>
      <c r="H95" s="93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2:18" x14ac:dyDescent="0.2">
      <c r="B96" s="72"/>
      <c r="C96" s="10"/>
      <c r="D96" s="10"/>
      <c r="E96" s="5"/>
      <c r="F96" s="5"/>
      <c r="G96" s="5"/>
      <c r="H96" s="93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2:18" x14ac:dyDescent="0.2">
      <c r="B97" s="72"/>
      <c r="C97" s="10"/>
      <c r="D97" s="10"/>
      <c r="E97" s="5"/>
      <c r="F97" s="5"/>
      <c r="G97" s="5"/>
      <c r="H97" s="93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2:18" x14ac:dyDescent="0.2">
      <c r="B98" s="72"/>
      <c r="C98" s="10"/>
      <c r="D98" s="10"/>
      <c r="E98" s="5"/>
      <c r="F98" s="5"/>
      <c r="G98" s="5"/>
      <c r="H98" s="93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2:18" x14ac:dyDescent="0.2">
      <c r="B99" s="72"/>
      <c r="C99" s="10"/>
      <c r="D99" s="10"/>
      <c r="E99" s="5"/>
      <c r="F99" s="5"/>
      <c r="G99" s="5"/>
      <c r="H99" s="93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2:18" x14ac:dyDescent="0.2">
      <c r="B100" s="72"/>
      <c r="C100" s="10"/>
      <c r="D100" s="10"/>
      <c r="E100" s="5"/>
      <c r="F100" s="5"/>
      <c r="G100" s="5"/>
      <c r="H100" s="93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2:18" x14ac:dyDescent="0.2">
      <c r="B101" s="72"/>
      <c r="C101" s="10"/>
      <c r="D101" s="10"/>
      <c r="E101" s="5"/>
      <c r="F101" s="5"/>
      <c r="G101" s="5"/>
      <c r="H101" s="93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2:18" x14ac:dyDescent="0.2">
      <c r="B102" s="72"/>
      <c r="C102" s="10"/>
      <c r="D102" s="10"/>
      <c r="E102" s="5"/>
      <c r="F102" s="5"/>
      <c r="G102" s="5"/>
      <c r="H102" s="93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2:18" x14ac:dyDescent="0.2">
      <c r="B103" s="72"/>
      <c r="C103" s="10"/>
      <c r="D103" s="10"/>
      <c r="E103" s="5"/>
      <c r="F103" s="5"/>
      <c r="G103" s="5"/>
      <c r="H103" s="93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2:18" x14ac:dyDescent="0.2">
      <c r="B104" s="72"/>
      <c r="C104" s="10"/>
      <c r="D104" s="10"/>
      <c r="E104" s="5"/>
      <c r="F104" s="5"/>
      <c r="G104" s="5"/>
      <c r="H104" s="93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2:18" x14ac:dyDescent="0.2">
      <c r="B105" s="72"/>
      <c r="C105" s="10"/>
      <c r="D105" s="10"/>
      <c r="E105" s="5"/>
      <c r="F105" s="5"/>
      <c r="G105" s="5"/>
      <c r="H105" s="93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2:18" x14ac:dyDescent="0.2">
      <c r="B106" s="72"/>
      <c r="C106" s="10"/>
      <c r="D106" s="10"/>
      <c r="E106" s="5"/>
      <c r="F106" s="5"/>
      <c r="G106" s="5"/>
      <c r="H106" s="93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2:18" x14ac:dyDescent="0.2">
      <c r="B107" s="72"/>
      <c r="C107" s="10"/>
      <c r="D107" s="10"/>
      <c r="E107" s="5"/>
      <c r="F107" s="5"/>
      <c r="G107" s="5"/>
      <c r="H107" s="93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2:18" x14ac:dyDescent="0.2">
      <c r="B108" s="72"/>
      <c r="C108" s="10"/>
      <c r="D108" s="10"/>
      <c r="E108" s="5"/>
      <c r="F108" s="5"/>
      <c r="G108" s="5"/>
      <c r="H108" s="93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2:18" x14ac:dyDescent="0.2">
      <c r="B109" s="72"/>
      <c r="C109" s="10"/>
      <c r="D109" s="10"/>
      <c r="E109" s="5"/>
      <c r="F109" s="5"/>
      <c r="G109" s="5"/>
      <c r="H109" s="93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2:18" x14ac:dyDescent="0.2">
      <c r="B110" s="72"/>
      <c r="C110" s="10"/>
      <c r="D110" s="10"/>
      <c r="E110" s="5"/>
      <c r="F110" s="5"/>
      <c r="G110" s="5"/>
      <c r="H110" s="93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2:18" x14ac:dyDescent="0.2">
      <c r="B111" s="72"/>
      <c r="C111" s="10"/>
      <c r="D111" s="10"/>
      <c r="E111" s="5"/>
      <c r="F111" s="5"/>
      <c r="G111" s="5"/>
      <c r="H111" s="93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2:18" x14ac:dyDescent="0.2">
      <c r="B112" s="72"/>
      <c r="C112" s="10"/>
      <c r="D112" s="10"/>
      <c r="E112" s="5"/>
      <c r="F112" s="5"/>
      <c r="G112" s="5"/>
      <c r="H112" s="93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2:18" x14ac:dyDescent="0.2">
      <c r="B113" s="72"/>
      <c r="C113" s="10"/>
      <c r="D113" s="10"/>
      <c r="E113" s="5"/>
      <c r="F113" s="5"/>
      <c r="G113" s="5"/>
      <c r="H113" s="93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2:18" x14ac:dyDescent="0.2">
      <c r="B114" s="72"/>
      <c r="C114" s="10"/>
      <c r="D114" s="10"/>
      <c r="E114" s="5"/>
      <c r="F114" s="5"/>
      <c r="G114" s="5"/>
      <c r="H114" s="93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2:18" x14ac:dyDescent="0.2">
      <c r="B115" s="72"/>
      <c r="C115" s="10"/>
      <c r="D115" s="10"/>
      <c r="E115" s="5"/>
      <c r="F115" s="5"/>
      <c r="G115" s="5"/>
      <c r="H115" s="93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2:18" x14ac:dyDescent="0.2">
      <c r="B116" s="72"/>
      <c r="C116" s="10"/>
      <c r="D116" s="10"/>
      <c r="E116" s="5"/>
      <c r="F116" s="5"/>
      <c r="G116" s="5"/>
      <c r="H116" s="93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2:18" x14ac:dyDescent="0.2">
      <c r="B117" s="72"/>
      <c r="C117" s="10"/>
      <c r="D117" s="10"/>
      <c r="E117" s="5"/>
      <c r="F117" s="5"/>
      <c r="G117" s="5"/>
      <c r="H117" s="93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2:18" x14ac:dyDescent="0.2">
      <c r="B118" s="72"/>
      <c r="C118" s="10"/>
      <c r="D118" s="10"/>
      <c r="E118" s="5"/>
      <c r="F118" s="5"/>
      <c r="G118" s="5"/>
      <c r="H118" s="93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2:18" x14ac:dyDescent="0.2">
      <c r="B119" s="72"/>
      <c r="C119" s="10"/>
      <c r="D119" s="10"/>
      <c r="E119" s="5"/>
      <c r="F119" s="5"/>
      <c r="G119" s="5"/>
      <c r="H119" s="93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2:18" x14ac:dyDescent="0.2">
      <c r="B120" s="72"/>
      <c r="C120" s="10"/>
      <c r="D120" s="10"/>
      <c r="E120" s="5"/>
      <c r="F120" s="5"/>
      <c r="G120" s="5"/>
      <c r="H120" s="93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2:18" x14ac:dyDescent="0.2">
      <c r="B121" s="72"/>
      <c r="C121" s="10"/>
      <c r="D121" s="10"/>
      <c r="E121" s="5"/>
      <c r="F121" s="5"/>
      <c r="G121" s="5"/>
      <c r="H121" s="93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2:18" x14ac:dyDescent="0.2">
      <c r="B122" s="72"/>
      <c r="C122" s="10"/>
      <c r="D122" s="10"/>
      <c r="E122" s="5"/>
      <c r="F122" s="5"/>
      <c r="G122" s="5"/>
      <c r="H122" s="93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2:18" x14ac:dyDescent="0.2">
      <c r="B123" s="72"/>
      <c r="C123" s="10"/>
      <c r="D123" s="10"/>
      <c r="E123" s="5"/>
      <c r="F123" s="5"/>
      <c r="G123" s="5"/>
      <c r="H123" s="93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2:18" x14ac:dyDescent="0.2">
      <c r="B124" s="72"/>
      <c r="C124" s="10"/>
      <c r="D124" s="10"/>
      <c r="E124" s="5"/>
      <c r="F124" s="5"/>
      <c r="G124" s="5"/>
      <c r="H124" s="93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2:18" x14ac:dyDescent="0.2">
      <c r="B125" s="72"/>
      <c r="C125" s="10"/>
      <c r="D125" s="10"/>
      <c r="E125" s="5"/>
      <c r="F125" s="5"/>
      <c r="G125" s="5"/>
      <c r="H125" s="93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2:18" x14ac:dyDescent="0.2">
      <c r="B126" s="72"/>
      <c r="C126" s="10"/>
      <c r="D126" s="10"/>
      <c r="E126" s="5"/>
      <c r="F126" s="5"/>
      <c r="G126" s="5"/>
      <c r="H126" s="93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2:18" x14ac:dyDescent="0.2">
      <c r="B127" s="72"/>
      <c r="C127" s="10"/>
      <c r="D127" s="10"/>
      <c r="E127" s="5"/>
      <c r="F127" s="5"/>
      <c r="G127" s="5"/>
      <c r="H127" s="93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2:18" x14ac:dyDescent="0.2">
      <c r="B128" s="72"/>
      <c r="C128" s="10"/>
      <c r="D128" s="10"/>
      <c r="E128" s="5"/>
      <c r="F128" s="5"/>
      <c r="G128" s="5"/>
      <c r="H128" s="93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2:18" x14ac:dyDescent="0.2">
      <c r="B129" s="72"/>
      <c r="C129" s="10"/>
      <c r="D129" s="10"/>
      <c r="E129" s="5"/>
      <c r="F129" s="5"/>
      <c r="G129" s="5"/>
      <c r="H129" s="93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2:18" x14ac:dyDescent="0.2">
      <c r="B130" s="72"/>
      <c r="C130" s="10"/>
      <c r="D130" s="10"/>
      <c r="E130" s="5"/>
      <c r="F130" s="5"/>
      <c r="G130" s="5"/>
      <c r="H130" s="93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2:18" x14ac:dyDescent="0.2">
      <c r="B131" s="72"/>
      <c r="C131" s="10"/>
      <c r="D131" s="10"/>
      <c r="E131" s="5"/>
      <c r="F131" s="5"/>
      <c r="G131" s="5"/>
      <c r="H131" s="93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2:18" x14ac:dyDescent="0.2">
      <c r="B132" s="72"/>
      <c r="C132" s="10"/>
      <c r="D132" s="10"/>
      <c r="E132" s="5"/>
      <c r="F132" s="5"/>
      <c r="G132" s="5"/>
      <c r="H132" s="93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2:18" x14ac:dyDescent="0.2">
      <c r="B133" s="72"/>
      <c r="C133" s="10"/>
      <c r="D133" s="10"/>
      <c r="E133" s="5"/>
      <c r="F133" s="5"/>
      <c r="G133" s="5"/>
      <c r="H133" s="93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2:18" x14ac:dyDescent="0.2">
      <c r="B134" s="72"/>
      <c r="C134" s="10"/>
      <c r="D134" s="10"/>
      <c r="E134" s="5"/>
      <c r="F134" s="5"/>
      <c r="G134" s="5"/>
      <c r="H134" s="93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2:18" x14ac:dyDescent="0.2">
      <c r="B135" s="72"/>
      <c r="C135" s="10"/>
      <c r="D135" s="10"/>
      <c r="E135" s="5"/>
      <c r="F135" s="5"/>
      <c r="G135" s="5"/>
      <c r="H135" s="93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2:18" x14ac:dyDescent="0.2">
      <c r="B136" s="72"/>
      <c r="C136" s="10"/>
      <c r="D136" s="10"/>
      <c r="E136" s="5"/>
      <c r="F136" s="5"/>
      <c r="G136" s="5"/>
      <c r="H136" s="93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2:18" x14ac:dyDescent="0.2">
      <c r="B137" s="72"/>
      <c r="C137" s="10"/>
      <c r="D137" s="10"/>
      <c r="E137" s="5"/>
      <c r="F137" s="5"/>
      <c r="G137" s="5"/>
      <c r="H137" s="93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2:18" x14ac:dyDescent="0.2">
      <c r="B138" s="72"/>
      <c r="C138" s="10"/>
      <c r="D138" s="10"/>
      <c r="E138" s="5"/>
      <c r="F138" s="5"/>
      <c r="G138" s="5"/>
      <c r="H138" s="93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2:18" x14ac:dyDescent="0.2">
      <c r="B139" s="72"/>
      <c r="C139" s="10"/>
      <c r="D139" s="10"/>
      <c r="E139" s="5"/>
      <c r="F139" s="5"/>
      <c r="G139" s="5"/>
      <c r="H139" s="93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2:18" x14ac:dyDescent="0.2">
      <c r="B140" s="72"/>
      <c r="C140" s="10"/>
      <c r="D140" s="10"/>
      <c r="E140" s="5"/>
      <c r="F140" s="5"/>
      <c r="G140" s="5"/>
      <c r="H140" s="93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2:18" x14ac:dyDescent="0.2">
      <c r="B141" s="72"/>
      <c r="C141" s="10"/>
      <c r="D141" s="10"/>
      <c r="E141" s="5"/>
      <c r="F141" s="5"/>
      <c r="G141" s="5"/>
      <c r="H141" s="93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2:18" x14ac:dyDescent="0.2">
      <c r="B142" s="72"/>
      <c r="C142" s="10"/>
      <c r="D142" s="10"/>
      <c r="E142" s="5"/>
      <c r="F142" s="5"/>
      <c r="G142" s="5"/>
      <c r="H142" s="93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2:18" x14ac:dyDescent="0.2">
      <c r="B143" s="72"/>
      <c r="C143" s="10"/>
      <c r="D143" s="10"/>
      <c r="E143" s="5"/>
      <c r="F143" s="5"/>
      <c r="G143" s="5"/>
      <c r="H143" s="93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2:18" x14ac:dyDescent="0.2">
      <c r="B144" s="72"/>
      <c r="C144" s="10"/>
      <c r="D144" s="10"/>
      <c r="E144" s="5"/>
      <c r="F144" s="5"/>
      <c r="G144" s="5"/>
      <c r="H144" s="93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2:18" x14ac:dyDescent="0.2">
      <c r="B145" s="72"/>
      <c r="C145" s="10"/>
      <c r="D145" s="10"/>
      <c r="E145" s="5"/>
      <c r="F145" s="5"/>
      <c r="G145" s="5"/>
      <c r="H145" s="93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2:18" x14ac:dyDescent="0.2">
      <c r="B146" s="72"/>
      <c r="C146" s="10"/>
      <c r="D146" s="10"/>
      <c r="E146" s="5"/>
      <c r="F146" s="5"/>
      <c r="G146" s="5"/>
      <c r="H146" s="93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2:18" x14ac:dyDescent="0.2">
      <c r="B147" s="72"/>
      <c r="C147" s="10"/>
      <c r="D147" s="10"/>
      <c r="E147" s="5"/>
      <c r="F147" s="5"/>
      <c r="G147" s="5"/>
      <c r="H147" s="93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2:18" x14ac:dyDescent="0.2">
      <c r="B148" s="72"/>
      <c r="C148" s="10"/>
      <c r="D148" s="10"/>
      <c r="E148" s="5"/>
      <c r="F148" s="5"/>
      <c r="G148" s="5"/>
      <c r="H148" s="93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2:18" x14ac:dyDescent="0.2">
      <c r="B149" s="72"/>
      <c r="C149" s="10"/>
      <c r="D149" s="10"/>
      <c r="E149" s="5"/>
      <c r="F149" s="5"/>
      <c r="G149" s="5"/>
      <c r="H149" s="93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2:18" x14ac:dyDescent="0.2">
      <c r="B150" s="72"/>
      <c r="C150" s="10"/>
      <c r="D150" s="10"/>
      <c r="E150" s="5"/>
      <c r="F150" s="5"/>
      <c r="G150" s="5"/>
      <c r="H150" s="93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2:18" x14ac:dyDescent="0.2">
      <c r="B151" s="72"/>
      <c r="C151" s="10"/>
      <c r="D151" s="10"/>
      <c r="E151" s="5"/>
      <c r="F151" s="5"/>
      <c r="G151" s="5"/>
      <c r="H151" s="93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2:18" x14ac:dyDescent="0.2">
      <c r="B152" s="72"/>
      <c r="C152" s="10"/>
      <c r="D152" s="10"/>
      <c r="E152" s="5"/>
      <c r="F152" s="5"/>
      <c r="G152" s="5"/>
      <c r="H152" s="93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2:18" x14ac:dyDescent="0.2">
      <c r="B153" s="72"/>
      <c r="C153" s="10"/>
      <c r="D153" s="10"/>
      <c r="E153" s="5"/>
      <c r="F153" s="5"/>
      <c r="G153" s="5"/>
      <c r="H153" s="93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2:18" x14ac:dyDescent="0.2">
      <c r="B154" s="72"/>
      <c r="C154" s="10"/>
      <c r="D154" s="10"/>
      <c r="E154" s="5"/>
      <c r="F154" s="5"/>
      <c r="G154" s="5"/>
      <c r="H154" s="93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2:18" x14ac:dyDescent="0.2">
      <c r="B155" s="72"/>
      <c r="C155" s="10"/>
      <c r="D155" s="10"/>
      <c r="E155" s="5"/>
      <c r="F155" s="5"/>
      <c r="G155" s="5"/>
      <c r="H155" s="93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2:18" x14ac:dyDescent="0.2">
      <c r="B156" s="72"/>
      <c r="C156" s="10"/>
      <c r="D156" s="10"/>
      <c r="E156" s="5"/>
      <c r="F156" s="5"/>
      <c r="G156" s="5"/>
      <c r="H156" s="93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2:18" x14ac:dyDescent="0.2">
      <c r="B157" s="72"/>
      <c r="C157" s="10"/>
      <c r="D157" s="10"/>
      <c r="E157" s="5"/>
      <c r="F157" s="5"/>
      <c r="G157" s="5"/>
      <c r="H157" s="93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2:18" x14ac:dyDescent="0.2">
      <c r="B158" s="72"/>
      <c r="C158" s="10"/>
      <c r="D158" s="10"/>
      <c r="E158" s="5"/>
      <c r="F158" s="5"/>
      <c r="G158" s="5"/>
      <c r="H158" s="93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2:18" x14ac:dyDescent="0.2">
      <c r="B159" s="72"/>
      <c r="C159" s="10"/>
      <c r="D159" s="10"/>
      <c r="E159" s="5"/>
      <c r="F159" s="5"/>
      <c r="G159" s="5"/>
      <c r="H159" s="93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2:18" x14ac:dyDescent="0.2">
      <c r="B160" s="72"/>
      <c r="C160" s="10"/>
      <c r="D160" s="10"/>
      <c r="E160" s="5"/>
      <c r="F160" s="5"/>
      <c r="G160" s="5"/>
      <c r="H160" s="93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2:18" x14ac:dyDescent="0.2">
      <c r="B161" s="72"/>
      <c r="C161" s="10"/>
      <c r="D161" s="10"/>
      <c r="E161" s="5"/>
      <c r="F161" s="5"/>
      <c r="G161" s="5"/>
      <c r="H161" s="93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2:18" x14ac:dyDescent="0.2">
      <c r="B162" s="72"/>
      <c r="C162" s="10"/>
      <c r="D162" s="10"/>
      <c r="E162" s="5"/>
      <c r="F162" s="5"/>
      <c r="G162" s="5"/>
      <c r="H162" s="93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2:18" x14ac:dyDescent="0.2">
      <c r="B163" s="72"/>
      <c r="C163" s="10"/>
      <c r="D163" s="10"/>
      <c r="E163" s="5"/>
      <c r="F163" s="5"/>
      <c r="G163" s="5"/>
      <c r="H163" s="93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2:18" x14ac:dyDescent="0.2">
      <c r="B164" s="72"/>
      <c r="C164" s="10"/>
      <c r="D164" s="10"/>
      <c r="E164" s="5"/>
      <c r="F164" s="5"/>
      <c r="G164" s="5"/>
      <c r="H164" s="93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2:18" x14ac:dyDescent="0.2">
      <c r="B165" s="72"/>
      <c r="C165" s="10"/>
      <c r="D165" s="10"/>
      <c r="E165" s="5"/>
      <c r="F165" s="5"/>
      <c r="G165" s="5"/>
      <c r="H165" s="93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2:18" x14ac:dyDescent="0.2">
      <c r="B166" s="72"/>
      <c r="C166" s="10"/>
      <c r="D166" s="10"/>
      <c r="E166" s="5"/>
      <c r="F166" s="5"/>
      <c r="G166" s="5"/>
      <c r="H166" s="93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2:18" x14ac:dyDescent="0.2">
      <c r="B167" s="72"/>
      <c r="C167" s="10"/>
      <c r="D167" s="10"/>
      <c r="E167" s="5"/>
      <c r="F167" s="5"/>
      <c r="G167" s="5"/>
      <c r="H167" s="93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2:18" x14ac:dyDescent="0.2">
      <c r="B168" s="72"/>
      <c r="C168" s="10"/>
      <c r="D168" s="10"/>
      <c r="E168" s="5"/>
      <c r="F168" s="5"/>
      <c r="G168" s="5"/>
      <c r="H168" s="93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2:18" x14ac:dyDescent="0.2">
      <c r="B169" s="72"/>
      <c r="C169" s="10"/>
      <c r="D169" s="10"/>
      <c r="E169" s="5"/>
      <c r="F169" s="5"/>
      <c r="G169" s="5"/>
      <c r="H169" s="93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2:18" x14ac:dyDescent="0.2">
      <c r="B170" s="72"/>
      <c r="C170" s="10"/>
      <c r="D170" s="10"/>
      <c r="E170" s="5"/>
      <c r="F170" s="5"/>
      <c r="G170" s="5"/>
      <c r="H170" s="93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2:18" x14ac:dyDescent="0.2">
      <c r="B171" s="72"/>
      <c r="C171" s="10"/>
      <c r="D171" s="10"/>
      <c r="E171" s="5"/>
      <c r="F171" s="5"/>
      <c r="G171" s="5"/>
      <c r="H171" s="93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2:18" x14ac:dyDescent="0.2">
      <c r="B172" s="72"/>
      <c r="C172" s="10"/>
      <c r="D172" s="10"/>
      <c r="E172" s="5"/>
      <c r="F172" s="5"/>
      <c r="G172" s="5"/>
      <c r="H172" s="93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2:18" x14ac:dyDescent="0.2">
      <c r="B173" s="72"/>
      <c r="C173" s="10"/>
      <c r="D173" s="10"/>
      <c r="E173" s="5"/>
      <c r="F173" s="5"/>
      <c r="G173" s="5"/>
      <c r="H173" s="93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2:18" x14ac:dyDescent="0.2">
      <c r="B174" s="72"/>
      <c r="C174" s="10"/>
      <c r="D174" s="10"/>
      <c r="E174" s="5"/>
      <c r="F174" s="5"/>
      <c r="G174" s="5"/>
      <c r="H174" s="93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2:18" x14ac:dyDescent="0.2">
      <c r="B175" s="72"/>
      <c r="C175" s="10"/>
      <c r="D175" s="10"/>
      <c r="E175" s="5"/>
      <c r="F175" s="5"/>
      <c r="G175" s="5"/>
      <c r="H175" s="93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2:18" x14ac:dyDescent="0.2">
      <c r="B176" s="72"/>
      <c r="C176" s="10"/>
      <c r="D176" s="10"/>
      <c r="E176" s="5"/>
      <c r="F176" s="5"/>
      <c r="G176" s="5"/>
      <c r="H176" s="93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2:18" x14ac:dyDescent="0.2">
      <c r="B177" s="72"/>
      <c r="C177" s="10"/>
      <c r="D177" s="10"/>
      <c r="E177" s="5"/>
      <c r="F177" s="5"/>
      <c r="G177" s="5"/>
      <c r="H177" s="93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2:18" x14ac:dyDescent="0.2">
      <c r="B178" s="72"/>
      <c r="C178" s="10"/>
      <c r="D178" s="10"/>
      <c r="E178" s="5"/>
      <c r="F178" s="5"/>
      <c r="G178" s="5"/>
      <c r="H178" s="93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2:18" x14ac:dyDescent="0.2">
      <c r="B179" s="72"/>
      <c r="C179" s="10"/>
      <c r="D179" s="10"/>
      <c r="E179" s="5"/>
      <c r="F179" s="5"/>
      <c r="G179" s="5"/>
      <c r="H179" s="93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2:18" x14ac:dyDescent="0.2">
      <c r="B180" s="72"/>
      <c r="C180" s="10"/>
      <c r="D180" s="10"/>
      <c r="E180" s="5"/>
      <c r="F180" s="5"/>
      <c r="G180" s="5"/>
      <c r="H180" s="93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2:18" x14ac:dyDescent="0.2">
      <c r="B181" s="72"/>
      <c r="C181" s="10"/>
      <c r="D181" s="10"/>
      <c r="E181" s="5"/>
      <c r="F181" s="5"/>
      <c r="G181" s="5"/>
      <c r="H181" s="93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2:18" x14ac:dyDescent="0.2">
      <c r="B182" s="72"/>
      <c r="C182" s="10"/>
      <c r="D182" s="10"/>
      <c r="E182" s="5"/>
      <c r="F182" s="5"/>
      <c r="G182" s="5"/>
      <c r="H182" s="93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2:18" x14ac:dyDescent="0.2">
      <c r="B183" s="72"/>
      <c r="C183" s="10"/>
      <c r="D183" s="10"/>
      <c r="E183" s="5"/>
      <c r="F183" s="5"/>
      <c r="G183" s="5"/>
      <c r="H183" s="93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2:18" x14ac:dyDescent="0.2">
      <c r="B184" s="72"/>
      <c r="C184" s="10"/>
      <c r="D184" s="10"/>
      <c r="E184" s="5"/>
      <c r="F184" s="5"/>
      <c r="G184" s="5"/>
      <c r="H184" s="93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2:18" x14ac:dyDescent="0.2">
      <c r="B185" s="72"/>
      <c r="C185" s="10"/>
      <c r="D185" s="10"/>
      <c r="E185" s="5"/>
      <c r="F185" s="5"/>
      <c r="G185" s="5"/>
      <c r="H185" s="93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2:18" x14ac:dyDescent="0.2">
      <c r="B186" s="72"/>
      <c r="C186" s="10"/>
      <c r="D186" s="10"/>
      <c r="E186" s="5"/>
      <c r="F186" s="5"/>
      <c r="G186" s="5"/>
      <c r="H186" s="93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2:18" x14ac:dyDescent="0.2">
      <c r="B187" s="72"/>
      <c r="C187" s="10"/>
      <c r="D187" s="10"/>
      <c r="E187" s="5"/>
      <c r="F187" s="5"/>
      <c r="G187" s="5"/>
      <c r="H187" s="93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2:18" x14ac:dyDescent="0.2">
      <c r="B188" s="72"/>
      <c r="C188" s="10"/>
      <c r="D188" s="10"/>
      <c r="E188" s="5"/>
      <c r="F188" s="5"/>
      <c r="G188" s="5"/>
      <c r="H188" s="93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2:18" x14ac:dyDescent="0.2">
      <c r="B189" s="72"/>
      <c r="C189" s="10"/>
      <c r="D189" s="10"/>
      <c r="E189" s="5"/>
      <c r="F189" s="5"/>
      <c r="G189" s="5"/>
      <c r="H189" s="93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2:18" x14ac:dyDescent="0.2">
      <c r="B190" s="72"/>
      <c r="C190" s="10"/>
      <c r="D190" s="10"/>
      <c r="E190" s="5"/>
      <c r="F190" s="5"/>
      <c r="G190" s="5"/>
      <c r="H190" s="93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2:18" x14ac:dyDescent="0.2">
      <c r="B191" s="72"/>
      <c r="C191" s="10"/>
      <c r="D191" s="10"/>
      <c r="E191" s="5"/>
      <c r="F191" s="5"/>
      <c r="G191" s="5"/>
      <c r="H191" s="93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2:18" x14ac:dyDescent="0.2">
      <c r="B192" s="72"/>
      <c r="C192" s="10"/>
      <c r="D192" s="10"/>
      <c r="E192" s="5"/>
      <c r="F192" s="5"/>
      <c r="G192" s="5"/>
      <c r="H192" s="93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2:18" x14ac:dyDescent="0.2">
      <c r="B193" s="72"/>
      <c r="C193" s="10"/>
      <c r="D193" s="10"/>
      <c r="E193" s="5"/>
      <c r="F193" s="5"/>
      <c r="G193" s="5"/>
      <c r="H193" s="93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2:18" x14ac:dyDescent="0.2">
      <c r="B194" s="72"/>
      <c r="C194" s="10"/>
      <c r="D194" s="10"/>
      <c r="E194" s="5"/>
      <c r="F194" s="5"/>
      <c r="G194" s="5"/>
      <c r="H194" s="93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2:18" x14ac:dyDescent="0.2">
      <c r="B195" s="72"/>
      <c r="C195" s="10"/>
      <c r="D195" s="10"/>
      <c r="E195" s="5"/>
      <c r="F195" s="5"/>
      <c r="G195" s="5"/>
      <c r="H195" s="93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2:18" x14ac:dyDescent="0.2">
      <c r="B196" s="72"/>
      <c r="C196" s="10"/>
      <c r="D196" s="10"/>
      <c r="E196" s="5"/>
      <c r="F196" s="5"/>
      <c r="G196" s="5"/>
      <c r="H196" s="93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2:18" x14ac:dyDescent="0.2">
      <c r="B197" s="72"/>
      <c r="C197" s="10"/>
      <c r="D197" s="10"/>
      <c r="E197" s="5"/>
      <c r="F197" s="5"/>
      <c r="G197" s="5"/>
      <c r="H197" s="93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2:18" x14ac:dyDescent="0.2">
      <c r="B198" s="72"/>
      <c r="C198" s="10"/>
      <c r="D198" s="10"/>
      <c r="E198" s="5"/>
      <c r="F198" s="5"/>
      <c r="G198" s="5"/>
      <c r="H198" s="93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2:18" x14ac:dyDescent="0.2">
      <c r="B199" s="72"/>
      <c r="C199" s="10"/>
      <c r="D199" s="10"/>
      <c r="E199" s="5"/>
      <c r="F199" s="5"/>
      <c r="G199" s="5"/>
      <c r="H199" s="93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2:18" x14ac:dyDescent="0.2">
      <c r="B200" s="72"/>
      <c r="C200" s="10"/>
      <c r="D200" s="10"/>
      <c r="E200" s="5"/>
      <c r="F200" s="5"/>
      <c r="G200" s="5"/>
      <c r="H200" s="93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2:18" x14ac:dyDescent="0.2">
      <c r="B201" s="72"/>
      <c r="C201" s="10"/>
      <c r="D201" s="10"/>
      <c r="E201" s="5"/>
      <c r="F201" s="5"/>
      <c r="G201" s="5"/>
      <c r="H201" s="93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2:18" x14ac:dyDescent="0.2">
      <c r="B202" s="72"/>
      <c r="C202" s="10"/>
      <c r="D202" s="10"/>
      <c r="E202" s="5"/>
      <c r="F202" s="5"/>
      <c r="G202" s="5"/>
      <c r="H202" s="93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2:18" x14ac:dyDescent="0.2">
      <c r="B203" s="72"/>
      <c r="C203" s="10"/>
      <c r="D203" s="10"/>
      <c r="E203" s="5"/>
      <c r="F203" s="5"/>
      <c r="G203" s="5"/>
      <c r="H203" s="93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2:18" x14ac:dyDescent="0.2">
      <c r="B204" s="72"/>
      <c r="C204" s="10"/>
      <c r="D204" s="10"/>
      <c r="E204" s="5"/>
      <c r="F204" s="5"/>
      <c r="G204" s="5"/>
      <c r="H204" s="93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2:18" x14ac:dyDescent="0.2">
      <c r="B205" s="72"/>
      <c r="C205" s="10"/>
      <c r="D205" s="10"/>
      <c r="E205" s="5"/>
      <c r="F205" s="5"/>
      <c r="G205" s="5"/>
      <c r="H205" s="93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2:18" x14ac:dyDescent="0.2">
      <c r="B206" s="72"/>
      <c r="C206" s="10"/>
      <c r="D206" s="10"/>
      <c r="E206" s="5"/>
      <c r="F206" s="5"/>
      <c r="G206" s="5"/>
      <c r="H206" s="93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2:18" x14ac:dyDescent="0.2">
      <c r="B207" s="72"/>
      <c r="C207" s="10"/>
      <c r="D207" s="10"/>
      <c r="E207" s="5"/>
      <c r="F207" s="5"/>
      <c r="G207" s="5"/>
      <c r="H207" s="93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2:18" x14ac:dyDescent="0.2">
      <c r="B208" s="72"/>
      <c r="C208" s="10"/>
      <c r="D208" s="10"/>
      <c r="E208" s="5"/>
      <c r="F208" s="5"/>
      <c r="G208" s="5"/>
      <c r="H208" s="93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2:18" x14ac:dyDescent="0.2">
      <c r="B209" s="72"/>
      <c r="C209" s="10"/>
      <c r="D209" s="10"/>
      <c r="E209" s="5"/>
      <c r="F209" s="5"/>
      <c r="G209" s="5"/>
      <c r="H209" s="93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2:18" x14ac:dyDescent="0.2">
      <c r="B210" s="72"/>
      <c r="C210" s="10"/>
      <c r="D210" s="10"/>
      <c r="E210" s="5"/>
      <c r="F210" s="5"/>
      <c r="G210" s="5"/>
      <c r="H210" s="93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2:18" x14ac:dyDescent="0.2">
      <c r="B211" s="72"/>
      <c r="C211" s="10"/>
      <c r="D211" s="10"/>
      <c r="E211" s="5"/>
      <c r="F211" s="5"/>
      <c r="G211" s="5"/>
      <c r="H211" s="93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2:18" x14ac:dyDescent="0.2">
      <c r="B212" s="72"/>
      <c r="C212" s="10"/>
      <c r="D212" s="10"/>
      <c r="E212" s="5"/>
      <c r="F212" s="5"/>
      <c r="G212" s="5"/>
      <c r="H212" s="93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2:18" x14ac:dyDescent="0.2">
      <c r="B213" s="72"/>
      <c r="C213" s="10"/>
      <c r="D213" s="10"/>
      <c r="E213" s="5"/>
      <c r="F213" s="5"/>
      <c r="G213" s="5"/>
      <c r="H213" s="93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2:18" x14ac:dyDescent="0.2">
      <c r="B214" s="72"/>
      <c r="C214" s="10"/>
      <c r="D214" s="10"/>
      <c r="E214" s="5"/>
      <c r="F214" s="5"/>
      <c r="G214" s="5"/>
      <c r="H214" s="93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2:18" x14ac:dyDescent="0.2">
      <c r="B215" s="72"/>
      <c r="C215" s="10"/>
      <c r="D215" s="10"/>
      <c r="E215" s="5"/>
      <c r="F215" s="5"/>
      <c r="G215" s="5"/>
      <c r="H215" s="93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2:18" x14ac:dyDescent="0.2">
      <c r="B216" s="72"/>
      <c r="C216" s="10"/>
      <c r="D216" s="10"/>
      <c r="E216" s="5"/>
      <c r="F216" s="5"/>
      <c r="G216" s="5"/>
      <c r="H216" s="93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2:18" x14ac:dyDescent="0.2">
      <c r="B217" s="72"/>
      <c r="C217" s="10"/>
      <c r="D217" s="10"/>
      <c r="E217" s="5"/>
      <c r="F217" s="5"/>
      <c r="G217" s="5"/>
      <c r="H217" s="93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2:18" x14ac:dyDescent="0.2">
      <c r="B218" s="72"/>
      <c r="C218" s="10"/>
      <c r="D218" s="10"/>
      <c r="E218" s="5"/>
      <c r="F218" s="5"/>
      <c r="G218" s="5"/>
      <c r="H218" s="93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2:18" x14ac:dyDescent="0.2">
      <c r="B219" s="72"/>
      <c r="C219" s="10"/>
      <c r="D219" s="10"/>
      <c r="E219" s="5"/>
      <c r="F219" s="5"/>
      <c r="G219" s="5"/>
      <c r="H219" s="93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2:18" x14ac:dyDescent="0.2">
      <c r="B220" s="72"/>
      <c r="C220" s="10"/>
      <c r="D220" s="10"/>
      <c r="E220" s="5"/>
      <c r="F220" s="5"/>
      <c r="G220" s="5"/>
      <c r="H220" s="93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2:18" x14ac:dyDescent="0.2">
      <c r="B221" s="72"/>
      <c r="C221" s="10"/>
      <c r="D221" s="10"/>
      <c r="E221" s="5"/>
      <c r="F221" s="5"/>
      <c r="G221" s="5"/>
      <c r="H221" s="93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2:18" x14ac:dyDescent="0.2">
      <c r="B222" s="72"/>
      <c r="C222" s="10"/>
      <c r="D222" s="10"/>
      <c r="E222" s="5"/>
      <c r="F222" s="5"/>
      <c r="G222" s="5"/>
      <c r="H222" s="93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2:18" x14ac:dyDescent="0.2">
      <c r="B223" s="72"/>
      <c r="C223" s="10"/>
      <c r="D223" s="10"/>
      <c r="E223" s="5"/>
      <c r="F223" s="5"/>
      <c r="G223" s="5"/>
      <c r="H223" s="93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2:18" x14ac:dyDescent="0.2">
      <c r="B224" s="72"/>
      <c r="C224" s="10"/>
      <c r="D224" s="10"/>
      <c r="E224" s="5"/>
      <c r="F224" s="5"/>
      <c r="G224" s="5"/>
      <c r="H224" s="93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2:18" x14ac:dyDescent="0.2">
      <c r="B225" s="72"/>
      <c r="C225" s="10"/>
      <c r="D225" s="10"/>
      <c r="E225" s="5"/>
      <c r="F225" s="5"/>
      <c r="G225" s="5"/>
      <c r="H225" s="93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2:18" x14ac:dyDescent="0.2">
      <c r="B226" s="72"/>
      <c r="C226" s="10"/>
      <c r="D226" s="10"/>
      <c r="E226" s="5"/>
      <c r="F226" s="5"/>
      <c r="G226" s="5"/>
      <c r="H226" s="93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2:18" x14ac:dyDescent="0.2">
      <c r="B227" s="72"/>
      <c r="C227" s="10"/>
      <c r="D227" s="10"/>
      <c r="E227" s="5"/>
      <c r="F227" s="5"/>
      <c r="G227" s="5"/>
      <c r="H227" s="93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2:18" x14ac:dyDescent="0.2">
      <c r="B228" s="72"/>
      <c r="C228" s="10"/>
      <c r="D228" s="10"/>
      <c r="E228" s="5"/>
      <c r="F228" s="5"/>
      <c r="G228" s="5"/>
      <c r="H228" s="93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2:18" x14ac:dyDescent="0.2">
      <c r="B229" s="72"/>
      <c r="C229" s="10"/>
      <c r="D229" s="10"/>
      <c r="E229" s="5"/>
      <c r="F229" s="5"/>
      <c r="G229" s="5"/>
      <c r="H229" s="93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2:18" x14ac:dyDescent="0.2">
      <c r="B230" s="72"/>
      <c r="C230" s="10"/>
      <c r="D230" s="10"/>
      <c r="E230" s="5"/>
      <c r="F230" s="5"/>
      <c r="G230" s="5"/>
      <c r="H230" s="93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2:18" x14ac:dyDescent="0.2">
      <c r="B231" s="72"/>
      <c r="C231" s="10"/>
      <c r="D231" s="10"/>
      <c r="E231" s="5"/>
      <c r="F231" s="5"/>
      <c r="G231" s="5"/>
      <c r="H231" s="93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2:18" x14ac:dyDescent="0.2">
      <c r="B232" s="72"/>
      <c r="C232" s="10"/>
      <c r="D232" s="10"/>
      <c r="E232" s="5"/>
      <c r="F232" s="5"/>
      <c r="G232" s="5"/>
      <c r="H232" s="93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2:18" x14ac:dyDescent="0.2">
      <c r="B233" s="72"/>
      <c r="C233" s="10"/>
      <c r="D233" s="10"/>
      <c r="E233" s="5"/>
      <c r="F233" s="5"/>
      <c r="G233" s="5"/>
      <c r="H233" s="93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2:18" x14ac:dyDescent="0.2">
      <c r="B234" s="72"/>
      <c r="C234" s="10"/>
      <c r="D234" s="10"/>
      <c r="E234" s="5"/>
      <c r="F234" s="5"/>
      <c r="G234" s="5"/>
      <c r="H234" s="93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2:18" x14ac:dyDescent="0.2">
      <c r="B235" s="72"/>
      <c r="C235" s="10"/>
      <c r="D235" s="10"/>
      <c r="E235" s="5"/>
      <c r="F235" s="5"/>
      <c r="G235" s="5"/>
      <c r="H235" s="93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2:18" x14ac:dyDescent="0.2">
      <c r="B236" s="72"/>
      <c r="C236" s="10"/>
      <c r="D236" s="10"/>
      <c r="E236" s="5"/>
      <c r="F236" s="5"/>
      <c r="G236" s="5"/>
      <c r="H236" s="93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2:18" x14ac:dyDescent="0.2">
      <c r="B237" s="72"/>
      <c r="C237" s="10"/>
      <c r="D237" s="10"/>
      <c r="E237" s="5"/>
      <c r="F237" s="5"/>
      <c r="G237" s="5"/>
      <c r="H237" s="93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2:18" x14ac:dyDescent="0.2">
      <c r="B238" s="72"/>
      <c r="C238" s="10"/>
      <c r="D238" s="10"/>
      <c r="E238" s="5"/>
      <c r="F238" s="5"/>
      <c r="G238" s="5"/>
      <c r="H238" s="93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2:18" x14ac:dyDescent="0.2">
      <c r="B239" s="72"/>
      <c r="C239" s="10"/>
      <c r="D239" s="10"/>
      <c r="E239" s="5"/>
      <c r="F239" s="5"/>
      <c r="G239" s="5"/>
      <c r="H239" s="93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2:18" x14ac:dyDescent="0.2">
      <c r="B240" s="72"/>
      <c r="C240" s="10"/>
      <c r="D240" s="10"/>
      <c r="E240" s="5"/>
      <c r="F240" s="5"/>
      <c r="G240" s="5"/>
      <c r="H240" s="93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2:18" x14ac:dyDescent="0.2">
      <c r="B241" s="72"/>
      <c r="C241" s="10"/>
      <c r="D241" s="10"/>
      <c r="E241" s="5"/>
      <c r="F241" s="5"/>
      <c r="G241" s="5"/>
      <c r="H241" s="93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2:18" x14ac:dyDescent="0.2">
      <c r="B242" s="72"/>
      <c r="C242" s="10"/>
      <c r="D242" s="10"/>
      <c r="E242" s="5"/>
      <c r="F242" s="5"/>
      <c r="G242" s="5"/>
      <c r="H242" s="93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2:18" x14ac:dyDescent="0.2">
      <c r="B243" s="72"/>
      <c r="C243" s="10"/>
      <c r="D243" s="10"/>
      <c r="E243" s="5"/>
      <c r="F243" s="5"/>
      <c r="G243" s="5"/>
      <c r="H243" s="93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2:18" x14ac:dyDescent="0.2">
      <c r="B244" s="72"/>
      <c r="C244" s="10"/>
      <c r="D244" s="10"/>
      <c r="E244" s="5"/>
      <c r="F244" s="5"/>
      <c r="G244" s="5"/>
      <c r="H244" s="93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2:18" x14ac:dyDescent="0.2">
      <c r="B245" s="72"/>
      <c r="C245" s="10"/>
      <c r="D245" s="10"/>
      <c r="E245" s="5"/>
      <c r="F245" s="5"/>
      <c r="G245" s="5"/>
      <c r="H245" s="93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2:18" x14ac:dyDescent="0.2">
      <c r="B246" s="72"/>
      <c r="C246" s="10"/>
      <c r="D246" s="10"/>
      <c r="E246" s="5"/>
      <c r="F246" s="5"/>
      <c r="G246" s="5"/>
      <c r="H246" s="93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2:18" x14ac:dyDescent="0.2">
      <c r="B247" s="72"/>
      <c r="C247" s="10"/>
      <c r="D247" s="10"/>
      <c r="E247" s="5"/>
      <c r="F247" s="5"/>
      <c r="G247" s="5"/>
      <c r="H247" s="93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2:18" x14ac:dyDescent="0.2">
      <c r="B248" s="72"/>
      <c r="C248" s="10"/>
      <c r="D248" s="10"/>
      <c r="E248" s="5"/>
      <c r="F248" s="5"/>
      <c r="G248" s="5"/>
      <c r="H248" s="93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2:18" x14ac:dyDescent="0.2">
      <c r="B249" s="72"/>
      <c r="C249" s="10"/>
      <c r="D249" s="10"/>
      <c r="E249" s="5"/>
      <c r="F249" s="5"/>
      <c r="G249" s="5"/>
      <c r="H249" s="93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2:18" x14ac:dyDescent="0.2">
      <c r="B250" s="72"/>
      <c r="C250" s="10"/>
      <c r="D250" s="10"/>
      <c r="E250" s="5"/>
      <c r="F250" s="5"/>
      <c r="G250" s="5"/>
      <c r="H250" s="93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2:18" x14ac:dyDescent="0.2">
      <c r="B251" s="72"/>
      <c r="C251" s="10"/>
      <c r="D251" s="10"/>
      <c r="E251" s="5"/>
      <c r="F251" s="5"/>
      <c r="G251" s="5"/>
      <c r="H251" s="93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2:18" x14ac:dyDescent="0.2">
      <c r="B252" s="72"/>
      <c r="C252" s="10"/>
      <c r="D252" s="10"/>
      <c r="E252" s="5"/>
      <c r="F252" s="5"/>
      <c r="G252" s="5"/>
      <c r="H252" s="93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2:18" x14ac:dyDescent="0.2">
      <c r="B253" s="72"/>
      <c r="C253" s="10"/>
      <c r="D253" s="10"/>
      <c r="E253" s="5"/>
      <c r="F253" s="5"/>
      <c r="G253" s="5"/>
      <c r="H253" s="93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2:18" x14ac:dyDescent="0.2">
      <c r="B254" s="72"/>
      <c r="C254" s="10"/>
      <c r="D254" s="10"/>
      <c r="E254" s="5"/>
      <c r="F254" s="5"/>
      <c r="G254" s="5"/>
      <c r="H254" s="93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2:18" x14ac:dyDescent="0.2">
      <c r="B255" s="72"/>
      <c r="C255" s="10"/>
      <c r="D255" s="10"/>
      <c r="E255" s="5"/>
      <c r="F255" s="5"/>
      <c r="G255" s="5"/>
      <c r="H255" s="93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2:18" x14ac:dyDescent="0.2">
      <c r="B256" s="72"/>
      <c r="C256" s="10"/>
      <c r="D256" s="10"/>
      <c r="E256" s="5"/>
      <c r="F256" s="5"/>
      <c r="G256" s="5"/>
      <c r="H256" s="93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2:18" x14ac:dyDescent="0.2">
      <c r="B257" s="72"/>
      <c r="C257" s="10"/>
      <c r="D257" s="10"/>
      <c r="E257" s="5"/>
      <c r="F257" s="5"/>
      <c r="G257" s="5"/>
      <c r="H257" s="93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2:18" x14ac:dyDescent="0.2">
      <c r="B258" s="72"/>
      <c r="C258" s="10"/>
      <c r="D258" s="10"/>
      <c r="E258" s="5"/>
      <c r="F258" s="5"/>
      <c r="G258" s="5"/>
      <c r="H258" s="93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2:18" x14ac:dyDescent="0.2">
      <c r="B259" s="72"/>
      <c r="C259" s="10"/>
      <c r="D259" s="10"/>
      <c r="E259" s="5"/>
      <c r="F259" s="5"/>
      <c r="G259" s="5"/>
      <c r="H259" s="93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2:18" x14ac:dyDescent="0.2">
      <c r="B260" s="72"/>
      <c r="C260" s="10"/>
      <c r="D260" s="10"/>
      <c r="E260" s="5"/>
      <c r="F260" s="5"/>
      <c r="G260" s="5"/>
      <c r="H260" s="93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2:18" x14ac:dyDescent="0.2">
      <c r="B261" s="72"/>
      <c r="C261" s="10"/>
      <c r="D261" s="10"/>
      <c r="E261" s="5"/>
      <c r="F261" s="5"/>
      <c r="G261" s="5"/>
      <c r="H261" s="93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2:18" x14ac:dyDescent="0.2">
      <c r="B262" s="72"/>
      <c r="C262" s="10"/>
      <c r="D262" s="10"/>
      <c r="E262" s="5"/>
      <c r="F262" s="5"/>
      <c r="G262" s="5"/>
      <c r="H262" s="93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2:18" x14ac:dyDescent="0.2">
      <c r="B263" s="72"/>
      <c r="C263" s="10"/>
      <c r="D263" s="10"/>
      <c r="E263" s="5"/>
      <c r="F263" s="5"/>
      <c r="G263" s="5"/>
      <c r="H263" s="93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2:18" x14ac:dyDescent="0.2">
      <c r="B264" s="72"/>
      <c r="C264" s="10"/>
      <c r="D264" s="10"/>
      <c r="E264" s="5"/>
      <c r="F264" s="5"/>
      <c r="G264" s="5"/>
      <c r="H264" s="93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2:18" x14ac:dyDescent="0.2">
      <c r="B265" s="72"/>
      <c r="C265" s="10"/>
      <c r="D265" s="10"/>
      <c r="E265" s="5"/>
      <c r="F265" s="5"/>
      <c r="G265" s="5"/>
      <c r="H265" s="93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2:18" x14ac:dyDescent="0.2">
      <c r="B266" s="72"/>
      <c r="C266" s="10"/>
      <c r="D266" s="10"/>
      <c r="E266" s="5"/>
      <c r="F266" s="5"/>
      <c r="G266" s="5"/>
      <c r="H266" s="93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2:18" x14ac:dyDescent="0.2">
      <c r="B267" s="72"/>
      <c r="C267" s="10"/>
      <c r="D267" s="10"/>
      <c r="E267" s="5"/>
      <c r="F267" s="5"/>
      <c r="G267" s="5"/>
      <c r="H267" s="93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2:18" x14ac:dyDescent="0.2">
      <c r="B268" s="72"/>
      <c r="C268" s="10"/>
      <c r="D268" s="10"/>
      <c r="E268" s="5"/>
      <c r="F268" s="5"/>
      <c r="G268" s="5"/>
      <c r="H268" s="93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2:18" x14ac:dyDescent="0.2">
      <c r="B269" s="72"/>
      <c r="C269" s="10"/>
      <c r="D269" s="10"/>
      <c r="E269" s="5"/>
      <c r="F269" s="5"/>
      <c r="G269" s="5"/>
      <c r="H269" s="93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2:18" x14ac:dyDescent="0.2">
      <c r="B270" s="72"/>
      <c r="C270" s="10"/>
      <c r="D270" s="10"/>
      <c r="E270" s="5"/>
      <c r="F270" s="5"/>
      <c r="G270" s="5"/>
      <c r="H270" s="93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2:18" x14ac:dyDescent="0.2">
      <c r="B271" s="72"/>
      <c r="C271" s="10"/>
      <c r="D271" s="10"/>
      <c r="E271" s="5"/>
      <c r="F271" s="5"/>
      <c r="G271" s="5"/>
      <c r="H271" s="93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2:18" x14ac:dyDescent="0.2">
      <c r="B272" s="72"/>
      <c r="C272" s="10"/>
      <c r="D272" s="10"/>
      <c r="E272" s="5"/>
      <c r="F272" s="5"/>
      <c r="G272" s="5"/>
      <c r="H272" s="93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2:18" x14ac:dyDescent="0.2">
      <c r="B273" s="72"/>
      <c r="C273" s="10"/>
      <c r="D273" s="10"/>
      <c r="E273" s="5"/>
      <c r="F273" s="5"/>
      <c r="G273" s="5"/>
      <c r="H273" s="93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2:18" x14ac:dyDescent="0.2">
      <c r="B274" s="72"/>
      <c r="C274" s="10"/>
      <c r="D274" s="10"/>
      <c r="E274" s="5"/>
      <c r="F274" s="5"/>
      <c r="G274" s="5"/>
      <c r="H274" s="93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2:18" x14ac:dyDescent="0.2">
      <c r="B275" s="72"/>
      <c r="C275" s="10"/>
      <c r="D275" s="10"/>
      <c r="E275" s="5"/>
      <c r="F275" s="5"/>
      <c r="G275" s="5"/>
      <c r="H275" s="93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2:18" x14ac:dyDescent="0.2">
      <c r="B276" s="72"/>
      <c r="C276" s="10"/>
      <c r="D276" s="10"/>
      <c r="E276" s="5"/>
      <c r="F276" s="5"/>
      <c r="G276" s="5"/>
      <c r="H276" s="93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2:18" x14ac:dyDescent="0.2">
      <c r="B277" s="72"/>
      <c r="C277" s="10"/>
      <c r="D277" s="10"/>
      <c r="E277" s="5"/>
      <c r="F277" s="5"/>
      <c r="G277" s="5"/>
      <c r="H277" s="93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2:18" x14ac:dyDescent="0.2">
      <c r="B278" s="72"/>
      <c r="C278" s="10"/>
      <c r="D278" s="10"/>
      <c r="E278" s="5"/>
      <c r="F278" s="5"/>
      <c r="G278" s="5"/>
      <c r="H278" s="93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2:18" x14ac:dyDescent="0.2">
      <c r="B279" s="72"/>
      <c r="C279" s="10"/>
      <c r="D279" s="10"/>
      <c r="E279" s="5"/>
      <c r="F279" s="5"/>
      <c r="G279" s="5"/>
      <c r="H279" s="93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2:18" x14ac:dyDescent="0.2">
      <c r="B280" s="72"/>
      <c r="C280" s="10"/>
      <c r="D280" s="10"/>
      <c r="E280" s="5"/>
      <c r="F280" s="5"/>
      <c r="G280" s="5"/>
      <c r="H280" s="93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2:18" x14ac:dyDescent="0.2">
      <c r="B281" s="72"/>
      <c r="C281" s="10"/>
      <c r="D281" s="10"/>
      <c r="E281" s="5"/>
      <c r="F281" s="5"/>
      <c r="G281" s="5"/>
      <c r="H281" s="93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2:18" x14ac:dyDescent="0.2">
      <c r="B282" s="72"/>
      <c r="C282" s="10"/>
      <c r="D282" s="10"/>
      <c r="E282" s="5"/>
      <c r="F282" s="5"/>
      <c r="G282" s="5"/>
      <c r="H282" s="93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2:18" x14ac:dyDescent="0.2">
      <c r="B283" s="72"/>
      <c r="C283" s="10"/>
      <c r="D283" s="10"/>
      <c r="E283" s="5"/>
      <c r="F283" s="5"/>
      <c r="G283" s="5"/>
      <c r="H283" s="93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2:18" x14ac:dyDescent="0.2">
      <c r="B284" s="72"/>
      <c r="C284" s="10"/>
      <c r="D284" s="10"/>
      <c r="E284" s="5"/>
      <c r="F284" s="5"/>
      <c r="G284" s="5"/>
      <c r="H284" s="93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2:18" x14ac:dyDescent="0.2">
      <c r="B285" s="72"/>
      <c r="C285" s="10"/>
      <c r="D285" s="10"/>
      <c r="E285" s="5"/>
      <c r="F285" s="5"/>
      <c r="G285" s="5"/>
      <c r="H285" s="93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2:18" x14ac:dyDescent="0.2">
      <c r="B286" s="72"/>
      <c r="C286" s="10"/>
      <c r="D286" s="10"/>
      <c r="E286" s="5"/>
      <c r="F286" s="5"/>
      <c r="G286" s="5"/>
      <c r="H286" s="93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2:18" x14ac:dyDescent="0.2">
      <c r="B287" s="72"/>
      <c r="C287" s="10"/>
      <c r="D287" s="10"/>
      <c r="E287" s="5"/>
      <c r="F287" s="5"/>
      <c r="G287" s="5"/>
      <c r="H287" s="93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2:18" x14ac:dyDescent="0.2">
      <c r="B288" s="72"/>
      <c r="C288" s="10"/>
      <c r="D288" s="10"/>
      <c r="E288" s="5"/>
      <c r="F288" s="5"/>
      <c r="G288" s="5"/>
      <c r="H288" s="93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2:18" x14ac:dyDescent="0.2">
      <c r="B289" s="72"/>
      <c r="C289" s="10"/>
      <c r="D289" s="10"/>
      <c r="E289" s="5"/>
      <c r="F289" s="5"/>
      <c r="G289" s="5"/>
      <c r="H289" s="93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2:18" x14ac:dyDescent="0.2">
      <c r="B290" s="72"/>
      <c r="C290" s="10"/>
      <c r="D290" s="10"/>
      <c r="E290" s="5"/>
      <c r="F290" s="5"/>
      <c r="G290" s="5"/>
      <c r="H290" s="93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2:18" x14ac:dyDescent="0.2">
      <c r="B291" s="72"/>
      <c r="C291" s="10"/>
      <c r="D291" s="10"/>
      <c r="E291" s="5"/>
      <c r="F291" s="5"/>
      <c r="G291" s="5"/>
      <c r="H291" s="93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2:18" x14ac:dyDescent="0.2">
      <c r="B292" s="72"/>
      <c r="C292" s="10"/>
      <c r="D292" s="10"/>
      <c r="E292" s="5"/>
      <c r="F292" s="5"/>
      <c r="G292" s="5"/>
      <c r="H292" s="93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2:18" x14ac:dyDescent="0.2">
      <c r="B293" s="72"/>
      <c r="C293" s="10"/>
      <c r="D293" s="10"/>
      <c r="E293" s="5"/>
      <c r="F293" s="5"/>
      <c r="G293" s="5"/>
      <c r="H293" s="93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2:18" x14ac:dyDescent="0.2">
      <c r="B294" s="72"/>
      <c r="C294" s="10"/>
      <c r="D294" s="10"/>
      <c r="E294" s="5"/>
      <c r="F294" s="5"/>
      <c r="G294" s="5"/>
      <c r="H294" s="93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2:18" x14ac:dyDescent="0.2">
      <c r="B295" s="72"/>
      <c r="C295" s="10"/>
      <c r="D295" s="10"/>
      <c r="E295" s="5"/>
      <c r="F295" s="5"/>
      <c r="G295" s="5"/>
      <c r="H295" s="93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2:18" x14ac:dyDescent="0.2">
      <c r="B296" s="72"/>
      <c r="C296" s="10"/>
      <c r="D296" s="10"/>
      <c r="E296" s="5"/>
      <c r="F296" s="5"/>
      <c r="G296" s="5"/>
      <c r="H296" s="93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2:18" x14ac:dyDescent="0.2">
      <c r="B297" s="72"/>
      <c r="C297" s="10"/>
      <c r="D297" s="10"/>
      <c r="E297" s="5"/>
      <c r="F297" s="5"/>
      <c r="G297" s="5"/>
      <c r="H297" s="93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2:18" x14ac:dyDescent="0.2">
      <c r="B298" s="72"/>
      <c r="C298" s="10"/>
      <c r="D298" s="10"/>
      <c r="E298" s="5"/>
      <c r="F298" s="5"/>
      <c r="G298" s="5"/>
      <c r="H298" s="93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2:18" x14ac:dyDescent="0.2">
      <c r="B299" s="72"/>
      <c r="C299" s="10"/>
      <c r="D299" s="10"/>
      <c r="E299" s="5"/>
      <c r="F299" s="5"/>
      <c r="G299" s="5"/>
      <c r="H299" s="93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2:18" x14ac:dyDescent="0.2">
      <c r="B300" s="72"/>
      <c r="C300" s="10"/>
      <c r="D300" s="10"/>
      <c r="E300" s="5"/>
      <c r="F300" s="5"/>
      <c r="G300" s="5"/>
      <c r="H300" s="93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2:18" x14ac:dyDescent="0.2">
      <c r="B301" s="72"/>
      <c r="C301" s="10"/>
      <c r="D301" s="10"/>
      <c r="E301" s="5"/>
      <c r="F301" s="5"/>
      <c r="G301" s="5"/>
      <c r="H301" s="93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2:18" x14ac:dyDescent="0.2">
      <c r="B302" s="72"/>
      <c r="C302" s="10"/>
      <c r="D302" s="10"/>
      <c r="E302" s="5"/>
      <c r="F302" s="5"/>
      <c r="G302" s="5"/>
      <c r="H302" s="93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2:18" x14ac:dyDescent="0.2">
      <c r="B303" s="72"/>
      <c r="C303" s="10"/>
      <c r="D303" s="10"/>
      <c r="E303" s="5"/>
      <c r="F303" s="5"/>
      <c r="G303" s="5"/>
      <c r="H303" s="93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2:18" x14ac:dyDescent="0.2">
      <c r="B304" s="72"/>
      <c r="C304" s="10"/>
      <c r="D304" s="10"/>
      <c r="E304" s="5"/>
      <c r="F304" s="5"/>
      <c r="G304" s="5"/>
      <c r="H304" s="93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2:18" x14ac:dyDescent="0.2">
      <c r="B305" s="72"/>
      <c r="C305" s="10"/>
      <c r="D305" s="10"/>
      <c r="E305" s="5"/>
      <c r="F305" s="5"/>
      <c r="G305" s="5"/>
      <c r="H305" s="93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2:18" x14ac:dyDescent="0.2">
      <c r="B306" s="72"/>
      <c r="C306" s="10"/>
      <c r="D306" s="10"/>
      <c r="E306" s="5"/>
      <c r="F306" s="5"/>
      <c r="G306" s="5"/>
      <c r="H306" s="93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2:18" x14ac:dyDescent="0.2">
      <c r="B307" s="72"/>
      <c r="C307" s="10"/>
      <c r="D307" s="10"/>
      <c r="E307" s="5"/>
      <c r="F307" s="5"/>
      <c r="G307" s="5"/>
      <c r="H307" s="93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2:18" x14ac:dyDescent="0.2">
      <c r="B308" s="72"/>
      <c r="C308" s="10"/>
      <c r="D308" s="10"/>
      <c r="E308" s="5"/>
      <c r="F308" s="5"/>
      <c r="G308" s="5"/>
      <c r="H308" s="93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2:18" x14ac:dyDescent="0.2">
      <c r="B309" s="72"/>
      <c r="C309" s="10"/>
      <c r="D309" s="10"/>
      <c r="E309" s="5"/>
      <c r="F309" s="5"/>
      <c r="G309" s="5"/>
      <c r="H309" s="93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2:18" x14ac:dyDescent="0.2">
      <c r="B310" s="72"/>
      <c r="C310" s="10"/>
      <c r="D310" s="10"/>
      <c r="E310" s="5"/>
      <c r="F310" s="5"/>
      <c r="G310" s="5"/>
      <c r="H310" s="93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2:18" x14ac:dyDescent="0.2">
      <c r="B311" s="72"/>
      <c r="C311" s="10"/>
      <c r="D311" s="10"/>
      <c r="E311" s="5"/>
      <c r="F311" s="5"/>
      <c r="G311" s="5"/>
      <c r="H311" s="93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2:18" x14ac:dyDescent="0.2">
      <c r="B312" s="72"/>
      <c r="C312" s="10"/>
      <c r="D312" s="10"/>
      <c r="E312" s="5"/>
      <c r="F312" s="5"/>
      <c r="G312" s="5"/>
      <c r="H312" s="93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2:18" x14ac:dyDescent="0.2">
      <c r="B313" s="72"/>
      <c r="C313" s="10"/>
      <c r="D313" s="10"/>
      <c r="E313" s="5"/>
      <c r="F313" s="5"/>
      <c r="G313" s="5"/>
      <c r="H313" s="93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2:18" x14ac:dyDescent="0.2">
      <c r="B314" s="72"/>
      <c r="C314" s="10"/>
      <c r="D314" s="10"/>
      <c r="E314" s="5"/>
      <c r="F314" s="5"/>
      <c r="G314" s="5"/>
      <c r="H314" s="93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2:18" x14ac:dyDescent="0.2">
      <c r="B315" s="72"/>
      <c r="C315" s="10"/>
      <c r="D315" s="10"/>
      <c r="E315" s="5"/>
      <c r="F315" s="5"/>
      <c r="G315" s="5"/>
      <c r="H315" s="93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2:18" x14ac:dyDescent="0.2">
      <c r="B316" s="72"/>
      <c r="C316" s="10"/>
      <c r="D316" s="10"/>
      <c r="E316" s="5"/>
      <c r="F316" s="5"/>
      <c r="G316" s="5"/>
      <c r="H316" s="93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2:18" x14ac:dyDescent="0.2">
      <c r="B317" s="72"/>
      <c r="C317" s="10"/>
      <c r="D317" s="10"/>
      <c r="E317" s="5"/>
      <c r="F317" s="5"/>
      <c r="G317" s="5"/>
      <c r="H317" s="93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2:18" x14ac:dyDescent="0.2">
      <c r="B318" s="72"/>
      <c r="C318" s="10"/>
      <c r="D318" s="10"/>
      <c r="E318" s="5"/>
      <c r="F318" s="5"/>
      <c r="G318" s="5"/>
      <c r="H318" s="93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2:18" x14ac:dyDescent="0.2">
      <c r="B319" s="72"/>
      <c r="C319" s="10"/>
      <c r="D319" s="10"/>
      <c r="E319" s="5"/>
      <c r="F319" s="5"/>
      <c r="G319" s="5"/>
      <c r="H319" s="93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2:18" x14ac:dyDescent="0.2">
      <c r="B320" s="72"/>
      <c r="C320" s="10"/>
      <c r="D320" s="10"/>
      <c r="E320" s="5"/>
      <c r="F320" s="5"/>
      <c r="G320" s="5"/>
      <c r="H320" s="93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2:18" x14ac:dyDescent="0.2">
      <c r="B321" s="72"/>
      <c r="C321" s="10"/>
      <c r="D321" s="10"/>
      <c r="E321" s="5"/>
      <c r="F321" s="5"/>
      <c r="G321" s="5"/>
      <c r="H321" s="93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2:18" x14ac:dyDescent="0.2">
      <c r="B322" s="72"/>
      <c r="C322" s="10"/>
      <c r="D322" s="10"/>
      <c r="E322" s="5"/>
      <c r="F322" s="5"/>
      <c r="G322" s="5"/>
      <c r="H322" s="93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2:18" x14ac:dyDescent="0.2">
      <c r="B323" s="72"/>
      <c r="C323" s="10"/>
      <c r="D323" s="10"/>
      <c r="E323" s="5"/>
      <c r="F323" s="5"/>
      <c r="G323" s="5"/>
      <c r="H323" s="93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2:18" x14ac:dyDescent="0.2">
      <c r="B324" s="72"/>
      <c r="C324" s="10"/>
      <c r="D324" s="10"/>
      <c r="E324" s="5"/>
      <c r="F324" s="5"/>
      <c r="G324" s="5"/>
      <c r="H324" s="93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2:18" x14ac:dyDescent="0.2">
      <c r="B325" s="72"/>
      <c r="C325" s="10"/>
      <c r="D325" s="10"/>
      <c r="E325" s="5"/>
      <c r="F325" s="5"/>
      <c r="G325" s="5"/>
      <c r="H325" s="93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2:18" x14ac:dyDescent="0.2">
      <c r="B326" s="72"/>
      <c r="C326" s="10"/>
      <c r="D326" s="10"/>
      <c r="E326" s="5"/>
      <c r="F326" s="5"/>
      <c r="G326" s="5"/>
      <c r="H326" s="93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2:18" x14ac:dyDescent="0.2">
      <c r="B327" s="72"/>
      <c r="C327" s="10"/>
      <c r="D327" s="10"/>
      <c r="E327" s="5"/>
      <c r="F327" s="5"/>
      <c r="G327" s="5"/>
      <c r="H327" s="93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2:18" x14ac:dyDescent="0.2">
      <c r="B328" s="72"/>
      <c r="C328" s="10"/>
      <c r="D328" s="10"/>
      <c r="E328" s="5"/>
      <c r="F328" s="5"/>
      <c r="G328" s="5"/>
      <c r="H328" s="93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2:18" x14ac:dyDescent="0.2">
      <c r="B329" s="72"/>
      <c r="C329" s="10"/>
      <c r="D329" s="10"/>
      <c r="E329" s="5"/>
      <c r="F329" s="5"/>
      <c r="G329" s="5"/>
      <c r="H329" s="93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2:18" x14ac:dyDescent="0.2">
      <c r="B330" s="72"/>
      <c r="C330" s="10"/>
      <c r="D330" s="10"/>
      <c r="E330" s="5"/>
      <c r="F330" s="5"/>
      <c r="G330" s="5"/>
      <c r="H330" s="93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2:18" x14ac:dyDescent="0.2">
      <c r="B331" s="72"/>
      <c r="C331" s="10"/>
      <c r="D331" s="10"/>
      <c r="E331" s="5"/>
      <c r="F331" s="5"/>
      <c r="G331" s="5"/>
      <c r="H331" s="93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2:18" x14ac:dyDescent="0.2">
      <c r="B332" s="72"/>
      <c r="C332" s="10"/>
      <c r="D332" s="10"/>
      <c r="E332" s="5"/>
      <c r="F332" s="5"/>
      <c r="G332" s="5"/>
      <c r="H332" s="93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2:18" x14ac:dyDescent="0.2">
      <c r="B333" s="72"/>
      <c r="C333" s="10"/>
    </row>
  </sheetData>
  <mergeCells count="16">
    <mergeCell ref="A1:R1"/>
    <mergeCell ref="M2:M3"/>
    <mergeCell ref="N2:N3"/>
    <mergeCell ref="O2:O3"/>
    <mergeCell ref="P2:P3"/>
    <mergeCell ref="Q2:Q3"/>
    <mergeCell ref="R2:R3"/>
    <mergeCell ref="D2:D3"/>
    <mergeCell ref="B2:B3"/>
    <mergeCell ref="J2:L2"/>
    <mergeCell ref="C2:C3"/>
    <mergeCell ref="A2:A3"/>
    <mergeCell ref="E2:E3"/>
    <mergeCell ref="F2:F3"/>
    <mergeCell ref="G2:G3"/>
    <mergeCell ref="H2:I2"/>
  </mergeCells>
  <phoneticPr fontId="0" type="noConversion"/>
  <printOptions horizontalCentered="1"/>
  <pageMargins left="3.937007874015748E-2" right="0.23622047244094491" top="0.74803149606299213" bottom="0.74803149606299213" header="0.31496062992125984" footer="0.31496062992125984"/>
  <pageSetup paperSize="9" scale="85" firstPageNumber="3" orientation="landscape" useFirstPageNumber="1" r:id="rId1"/>
  <headerFooter alignWithMargins="0">
    <oddFooter>&amp;R&amp;P</oddFooter>
  </headerFooter>
  <ignoredErrors>
    <ignoredError sqref="J3:L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Nataša</cp:lastModifiedBy>
  <cp:lastPrinted>2021-12-07T10:24:30Z</cp:lastPrinted>
  <dcterms:created xsi:type="dcterms:W3CDTF">2013-09-11T11:00:21Z</dcterms:created>
  <dcterms:modified xsi:type="dcterms:W3CDTF">2021-12-07T10:25:42Z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